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Yolanda.garzon\Documents\PAII\Indicadores 2021\7. GT\"/>
    </mc:Choice>
  </mc:AlternateContent>
  <xr:revisionPtr revIDLastSave="0" documentId="13_ncr:1_{FEBBE85A-01F8-4BDC-A30A-1CCA20D5840F}" xr6:coauthVersionLast="46" xr6:coauthVersionMax="46" xr10:uidLastSave="{00000000-0000-0000-0000-000000000000}"/>
  <workbookProtection workbookAlgorithmName="SHA-512" workbookHashValue="6K7VCJm3WrDud2fcQrb7g/LHpqE11wdZwsBX2I3bswmZkvM96DFBef+0+RQ/Gi5sQByXYfdMKuOIOCcm8MKY6A==" workbookSaltValue="yPesPhXALqlbVLLfMl3IHA==" workbookSpinCount="100000" lockStructure="1"/>
  <bookViews>
    <workbookView xWindow="28680" yWindow="1440" windowWidth="20730" windowHeight="11160" tabRatio="547" activeTab="1" xr2:uid="{00000000-000D-0000-FFFF-FFFF00000000}"/>
  </bookViews>
  <sheets>
    <sheet name="PAII-45_GA" sheetId="12" r:id="rId1"/>
    <sheet name="PAII-46_GA" sheetId="7" r:id="rId2"/>
    <sheet name="Gestión Ambiental" sheetId="8" state="hidden" r:id="rId3"/>
    <sheet name="Desplegables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7" l="1"/>
  <c r="E16" i="7"/>
  <c r="E16" i="12"/>
  <c r="F16" i="12" s="1"/>
  <c r="V18" i="12"/>
  <c r="D19" i="12"/>
  <c r="D18" i="12"/>
  <c r="D17" i="12"/>
  <c r="D16" i="12"/>
  <c r="D10" i="12"/>
  <c r="H10" i="12"/>
  <c r="O10" i="12"/>
  <c r="S10" i="12"/>
  <c r="V10" i="12"/>
  <c r="Y8" i="12"/>
  <c r="W8" i="12"/>
  <c r="U8" i="12"/>
  <c r="Q8" i="12"/>
  <c r="N8" i="12"/>
  <c r="D16" i="7"/>
  <c r="C9" i="8"/>
  <c r="T7" i="8"/>
  <c r="T6" i="8"/>
  <c r="S6" i="8"/>
  <c r="R6" i="8"/>
  <c r="Q6" i="8"/>
  <c r="P6" i="8"/>
  <c r="V18" i="7" l="1"/>
  <c r="D19" i="7"/>
  <c r="D18" i="7"/>
  <c r="D17" i="7"/>
  <c r="D10" i="7"/>
  <c r="H10" i="7"/>
  <c r="O10" i="7"/>
  <c r="S10" i="7"/>
  <c r="V10" i="7"/>
  <c r="Y8" i="7"/>
  <c r="W8" i="7"/>
  <c r="U8" i="7"/>
  <c r="Q8" i="7"/>
  <c r="N8" i="7"/>
  <c r="E20" i="12" l="1"/>
  <c r="D20" i="12"/>
  <c r="F20" i="12" l="1"/>
  <c r="D20" i="7" l="1"/>
  <c r="E20" i="7" l="1"/>
  <c r="F20" i="7" l="1"/>
</calcChain>
</file>

<file path=xl/sharedStrings.xml><?xml version="1.0" encoding="utf-8"?>
<sst xmlns="http://schemas.openxmlformats.org/spreadsheetml/2006/main" count="181" uniqueCount="121">
  <si>
    <t>Periodo</t>
  </si>
  <si>
    <t xml:space="preserve">Eficacia </t>
  </si>
  <si>
    <t>Efectividad</t>
  </si>
  <si>
    <t>Trimestral</t>
  </si>
  <si>
    <t xml:space="preserve">Semestral </t>
  </si>
  <si>
    <t>Anual</t>
  </si>
  <si>
    <t>Bimestral</t>
  </si>
  <si>
    <t xml:space="preserve">Tipo de Indicador </t>
  </si>
  <si>
    <t>Meta</t>
  </si>
  <si>
    <t>Unidad de Medida</t>
  </si>
  <si>
    <t>Frecuencia</t>
  </si>
  <si>
    <t>Programado</t>
  </si>
  <si>
    <t>Ejecutado</t>
  </si>
  <si>
    <t>INFORMACIÓN DEL INDICADOR</t>
  </si>
  <si>
    <t>Ejec/Prog
Vigencia</t>
  </si>
  <si>
    <t>CÓDIGO: PE-FR-006</t>
  </si>
  <si>
    <t>ENE - MAR</t>
  </si>
  <si>
    <t>ABR - JUN</t>
  </si>
  <si>
    <t>JUL - SEPT</t>
  </si>
  <si>
    <t>OCT - DIC</t>
  </si>
  <si>
    <t>%</t>
  </si>
  <si>
    <t xml:space="preserve">PROCESO: PLANEACIÓN ESTRATÉGICA </t>
  </si>
  <si>
    <t>Objetivo Indicador</t>
  </si>
  <si>
    <t>ID-Act</t>
  </si>
  <si>
    <t>Peso/100</t>
  </si>
  <si>
    <t>Descripción Actividad</t>
  </si>
  <si>
    <t>Nombre</t>
  </si>
  <si>
    <t>Tipo de Indicador</t>
  </si>
  <si>
    <t>Formula</t>
  </si>
  <si>
    <t>Producto</t>
  </si>
  <si>
    <t>Fuente de datos</t>
  </si>
  <si>
    <t>FORMATO FICHA TÉCNICA INDICADORES DE GESTIÓN</t>
  </si>
  <si>
    <t>VERSIÓN: 4</t>
  </si>
  <si>
    <t>Proceso:</t>
  </si>
  <si>
    <t>Calidad</t>
  </si>
  <si>
    <t>Economía</t>
  </si>
  <si>
    <t>Proceso</t>
  </si>
  <si>
    <t>Eficiencia</t>
  </si>
  <si>
    <t>Periodicidad</t>
  </si>
  <si>
    <t>Subproceso</t>
  </si>
  <si>
    <t>Sub-Proceso:</t>
  </si>
  <si>
    <t>Nombre del Indicador</t>
  </si>
  <si>
    <t>1.(PE) Planeación estratégica</t>
  </si>
  <si>
    <t>1.(GR) Gestión de riesgos</t>
  </si>
  <si>
    <t>1.(GS) Gestión social</t>
  </si>
  <si>
    <t>1.(CC) Comunicación corporativa</t>
  </si>
  <si>
    <t>1.(GA) Gestión ambiental</t>
  </si>
  <si>
    <t>2.(PP) Planeación de Proyectos</t>
  </si>
  <si>
    <t>2. (EP) Ejecución de Proyectos</t>
  </si>
  <si>
    <t>2.(OP) Operación y  mantenimiento de proyectos</t>
  </si>
  <si>
    <t>2. (EN) Explotación y gestión de negocios</t>
  </si>
  <si>
    <t>3. (GL) Gestión legal</t>
  </si>
  <si>
    <t>3. (GC) Gestión contractual</t>
  </si>
  <si>
    <t>3. (AP) Gestión de adquisición predial</t>
  </si>
  <si>
    <t>3. (SI) Gestión de seguridad de la información</t>
  </si>
  <si>
    <t>3. (TH) Gestión Humano</t>
  </si>
  <si>
    <t>3. (GF) Gestión financiera</t>
  </si>
  <si>
    <t>3. (AL) Gestión administrativa y logística</t>
  </si>
  <si>
    <t>3. (GD) Gestión documental</t>
  </si>
  <si>
    <t>3. (IT) Administración de recursos IT</t>
  </si>
  <si>
    <t>4. (EM) Evaluación y  mejoramiento  de la gestión</t>
  </si>
  <si>
    <t>4. (AD) Administración de asuntos disciplinarios</t>
  </si>
  <si>
    <t>4. (GP) Gestión de PQRS</t>
  </si>
  <si>
    <t>2. (ECV) Gestión de la Captura de Valor ECV</t>
  </si>
  <si>
    <t>2. (GTA) Gestión Técnica en Arquitectura y Urbanismo GTA</t>
  </si>
  <si>
    <t>3.(GPS) Ejecución presupuestal</t>
  </si>
  <si>
    <t>3.(GTS) Gestión tesorería</t>
  </si>
  <si>
    <t>3. (SGC) Gestión contable</t>
  </si>
  <si>
    <t>3. (GTB) Gestión tributaria</t>
  </si>
  <si>
    <t xml:space="preserve">3. (CMN) Gestión caja menor </t>
  </si>
  <si>
    <t>3.(AMB) Administración Y  Mantenimiento Bienes Inmuebles</t>
  </si>
  <si>
    <t>3. (PGC) Planeación Gestión de Compras</t>
  </si>
  <si>
    <t>3. (ETI) Estrategia de TI</t>
  </si>
  <si>
    <t>3. (OTI) Gestion de la Operación OTI</t>
  </si>
  <si>
    <t>3. (PIT) Proyectos de TI</t>
  </si>
  <si>
    <t>3. (ADS) Adquisición del Suelo</t>
  </si>
  <si>
    <t>3. (PGS) Planificación de Gestión del Suelo</t>
  </si>
  <si>
    <t>Fuente de Información</t>
  </si>
  <si>
    <t>Grafico Meta VS. Avance</t>
  </si>
  <si>
    <t>INFORME DE AVANCE CUALITATIVO</t>
  </si>
  <si>
    <t>MEDICIÓN DEL AVANCE Y CUMPLIMIENTO DEL INDICADOR</t>
  </si>
  <si>
    <t>Línea base</t>
  </si>
  <si>
    <t>ID PAII</t>
  </si>
  <si>
    <t>Ponderación</t>
  </si>
  <si>
    <t>Responsable de la Medición</t>
  </si>
  <si>
    <t>Producto Obtenido</t>
  </si>
  <si>
    <t>Retrasos y soluciones</t>
  </si>
  <si>
    <t>Objetivo del indicador</t>
  </si>
  <si>
    <t>1er Trimestre</t>
  </si>
  <si>
    <t>2do Trimestre</t>
  </si>
  <si>
    <t>3er Trimestre</t>
  </si>
  <si>
    <t>4to Trimestre</t>
  </si>
  <si>
    <t>Total</t>
  </si>
  <si>
    <t>Programación 2021</t>
  </si>
  <si>
    <t>Línea base
2020</t>
  </si>
  <si>
    <t>Meta
2021</t>
  </si>
  <si>
    <t>Formula del Indicador</t>
  </si>
  <si>
    <t>Fecha Inicio</t>
  </si>
  <si>
    <t>Fecha Fin</t>
  </si>
  <si>
    <t>Porcentual</t>
  </si>
  <si>
    <t>PAPEL DE TRABAJO 
INDICADORES DE GESTIÓN 2021</t>
  </si>
  <si>
    <t>PAII -45</t>
  </si>
  <si>
    <t>Ejecutar el Plan de Acción del Plan Institucional de gestión Ambiental PIGA</t>
  </si>
  <si>
    <t>Cumplimiento de las actividades programadas para la Subgerencia de Gestión Ambiental y SISO (SGAS)</t>
  </si>
  <si>
    <t>Medir el cumplimiento de las actividades programadas para la SGAS</t>
  </si>
  <si>
    <t>Matriz de seguimiento actividades programadas para la SGAS</t>
  </si>
  <si>
    <t>(N° de actividades realizadas/23 actividades planeadas)*100</t>
  </si>
  <si>
    <t>Matriz de Seguimiento de las actividades programadas para la SGAS del Plan de Acción PIGA.</t>
  </si>
  <si>
    <t>PAII -46</t>
  </si>
  <si>
    <t>Atender  las solicitudes  (reportes, informes, conceptos, apéndices, especificaciones) requeridas en el periodo del área ambiental.</t>
  </si>
  <si>
    <t>Atención de solicitudes por parte de la Subgerencia de Gestión Ambiental y SISO (SGAS)</t>
  </si>
  <si>
    <t>Medir la atención de solicitudes SGAS</t>
  </si>
  <si>
    <t>Matriz de atención de solicitudes.</t>
  </si>
  <si>
    <t>(N° de solicitudes atendidas en el trimestre /N° de solicitudes requeridas en el trimestre)*100</t>
  </si>
  <si>
    <t>Líder del proceso</t>
  </si>
  <si>
    <t xml:space="preserve">Avance y logros </t>
  </si>
  <si>
    <t>Se programó una (1) actividad en el primer trimestre de 2021 relacionada con el PIGA, la cual se ejecutó en su totalidad.</t>
  </si>
  <si>
    <t>No se presentaron</t>
  </si>
  <si>
    <t xml:space="preserve">1. Se realizó una inspección a los puntos ecológicos instalados en la sede administrativa de la EMB, con el fin de verificar si se está haciendo una adecuada separación en la fuente.  </t>
  </si>
  <si>
    <t>Para el primer trimestre la SGAS atendió 44 solicitudes</t>
  </si>
  <si>
    <t xml:space="preserve">1. TRASLADO ANTICIPADO DE REDES (TAR):
- ETB:  *Acuerdo Específico No.3: a) Se revisaron los informes mensuales de gestión ambiental y SST de actividades de obra No. 6 y No. 7 de 2021.  *Acuerdo Específico No.5:  a) Se revisaron los informes mensuales de gestión ambiental y SST de actividades de obra No. 1 de 2020 y No. 2 de 2021.  *Acuerdo Específico No.6: a) Validación del Anexo 1 del Acuerdo Específico No. 6. *Acuerdo Específico No.7: a) Validación del Anexo 1 del Acuerdo Específico No. 7. 
- CODENSA: *Acuerdo Específico No.2: a) Revisión de los informes de gestión ambiental y SST de actividades de obra para los meses de diciembre de 2020 y enero de 2021. *Acuerdo Específico No.3:  a) Revisión del informe de gestión ambiental y SST de actividades de obra para el mes de diciembre de 2020. *Acuerdo Específico No. 5: a) Se realizó  el Anexo Técnico 1 con obligaciones ambientales y de SST. 
- TELEFÓNICA: *Acuerdo Específico No. 2: a) Validación del  PMAS correspondiente al Acuerdo Específico No. 2. b) Se revisó el informe mensual  de gestión ambiental y SST de actividades de obra del mes de febrero de 2021.
- EAAB: *Acuerdo Específico No. 1: a) Revisión de los PIMMAS de los grupos No. 1 y No. 4, los cuales fueron validados.
- VANTI: *Acuerdo Específico No. 2: a) Revisión de los Planes de Manejo Ambiental y Social (PMAS) de las Interferencias GN-01, GN-07 y GN-11, los cuales fueron validados.
2. UNIDAD DE MOVILIDAD URBANA SOSTENIBLE (UMUS):
- Elaboración del cuarto informe trimestral de la gestión ambiental y SST para la UMUS  remitido a la GEF en el mes de enero de 2021.
3. BANCA MULTILATERAL:
- Elaboración del informe del segundo semestre de 2020 de la gestión ambiental y SST para la Banca Multilateral remitido a la GEF en el mes de febrero de 2021.
4. INTERVENTORÍA DE LA PLMB T1:
-Se revisaron los informes mensuales de la gestión ambiental y SST No. 1, No.2, No.3, No. 4, No.5 y No. 6
5. BOLÍVAR ECUESTRE: 
- Elaboración del Anexo Técnico de obligaciones ambientales y SST. 
- Ajustes en el Estudio Previo de los estudios y diseños para el traslado del Bolívar Ecuestre. 
6. DEMOLICIONES:
- Elaboración del Anexo de manejo ambiental y SST para el contratista e interventoría
- Elaboración del Anexo protocolos COVID para el contratista e interventoría
- Ajustes en el Estudio Previo del contrato para el contratista
7. SECRETARÍA DISTRITAL DE AMBIENTE  (SDA):
-PIGA Informe Huella de Carbono 
-PIGA Informe de Seguimiento al Plan de Acción 
-PIGA Informe de Verificación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</si>
</sst>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1">
    <font>
      <sz val="11"/>
      <color indexed="8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1"/>
    </font>
    <font>
      <sz val="11"/>
      <color indexed="8"/>
      <name val="Arial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0">
    <xf numFmtId="0" fontId="0" fillId="0" borderId="0"/>
    <xf numFmtId="0" fontId="8" fillId="0" borderId="0" applyBorder="0" applyProtection="0"/>
    <xf numFmtId="9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1" fontId="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1" fontId="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12" fillId="0" borderId="0" xfId="0" applyFont="1"/>
    <xf numFmtId="0" fontId="12" fillId="0" borderId="0" xfId="0" applyFont="1" applyAlignment="1">
      <alignment vertical="center"/>
    </xf>
    <xf numFmtId="0" fontId="15" fillId="4" borderId="6" xfId="17" applyFont="1" applyFill="1" applyBorder="1" applyAlignment="1">
      <alignment horizontal="center" vertical="center"/>
    </xf>
    <xf numFmtId="0" fontId="15" fillId="4" borderId="6" xfId="17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4" borderId="13" xfId="0" applyNumberFormat="1" applyFont="1" applyFill="1" applyBorder="1" applyAlignment="1">
      <alignment horizontal="center" vertical="center" wrapText="1"/>
    </xf>
    <xf numFmtId="0" fontId="13" fillId="4" borderId="13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vertical="center"/>
    </xf>
    <xf numFmtId="0" fontId="16" fillId="0" borderId="0" xfId="0" applyFont="1"/>
    <xf numFmtId="0" fontId="16" fillId="0" borderId="6" xfId="0" applyFont="1" applyBorder="1" applyAlignment="1">
      <alignment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16" xfId="0" applyFont="1" applyBorder="1"/>
    <xf numFmtId="0" fontId="16" fillId="0" borderId="0" xfId="0" applyFont="1" applyBorder="1"/>
    <xf numFmtId="0" fontId="17" fillId="7" borderId="0" xfId="0" applyFont="1" applyFill="1" applyBorder="1" applyAlignment="1">
      <alignment vertical="center"/>
    </xf>
    <xf numFmtId="0" fontId="16" fillId="0" borderId="4" xfId="0" applyFont="1" applyBorder="1"/>
    <xf numFmtId="0" fontId="17" fillId="0" borderId="6" xfId="0" applyNumberFormat="1" applyFont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9" fontId="17" fillId="0" borderId="6" xfId="0" applyNumberFormat="1" applyFont="1" applyBorder="1" applyAlignment="1">
      <alignment horizontal="center" vertical="center"/>
    </xf>
    <xf numFmtId="0" fontId="16" fillId="0" borderId="0" xfId="0" applyFont="1" applyBorder="1" applyAlignment="1"/>
    <xf numFmtId="9" fontId="16" fillId="0" borderId="6" xfId="2" applyFont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center" wrapText="1"/>
    </xf>
    <xf numFmtId="9" fontId="16" fillId="3" borderId="6" xfId="0" applyNumberFormat="1" applyFont="1" applyFill="1" applyBorder="1" applyAlignment="1">
      <alignment horizontal="center" vertical="center"/>
    </xf>
    <xf numFmtId="9" fontId="17" fillId="3" borderId="6" xfId="0" applyNumberFormat="1" applyFont="1" applyFill="1" applyBorder="1" applyAlignment="1">
      <alignment horizontal="center" vertical="center"/>
    </xf>
    <xf numFmtId="0" fontId="16" fillId="0" borderId="7" xfId="0" applyFont="1" applyBorder="1"/>
    <xf numFmtId="0" fontId="16" fillId="0" borderId="5" xfId="0" applyFont="1" applyBorder="1"/>
    <xf numFmtId="0" fontId="16" fillId="0" borderId="8" xfId="0" applyFont="1" applyBorder="1"/>
    <xf numFmtId="0" fontId="19" fillId="6" borderId="6" xfId="0" applyFont="1" applyFill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2" fillId="0" borderId="6" xfId="0" applyFont="1" applyBorder="1" applyAlignment="1">
      <alignment vertical="center"/>
    </xf>
    <xf numFmtId="9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6" fillId="7" borderId="9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7" borderId="6" xfId="0" applyFont="1" applyFill="1" applyBorder="1" applyAlignment="1">
      <alignment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1" fillId="7" borderId="0" xfId="0" applyFont="1" applyFill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9" fontId="16" fillId="0" borderId="6" xfId="2" applyFont="1" applyBorder="1" applyAlignment="1">
      <alignment horizontal="center" vertical="center"/>
    </xf>
    <xf numFmtId="9" fontId="12" fillId="0" borderId="0" xfId="0" applyNumberFormat="1" applyFont="1" applyAlignment="1">
      <alignment horizontal="center"/>
    </xf>
    <xf numFmtId="0" fontId="16" fillId="0" borderId="9" xfId="0" applyFont="1" applyFill="1" applyBorder="1" applyAlignment="1">
      <alignment vertical="center" wrapText="1"/>
    </xf>
    <xf numFmtId="9" fontId="12" fillId="7" borderId="6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justify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9" fontId="12" fillId="0" borderId="15" xfId="0" applyNumberFormat="1" applyFont="1" applyBorder="1" applyAlignment="1">
      <alignment horizontal="center" vertical="center"/>
    </xf>
    <xf numFmtId="14" fontId="1" fillId="7" borderId="6" xfId="0" applyNumberFormat="1" applyFont="1" applyFill="1" applyBorder="1" applyAlignment="1">
      <alignment horizontal="center" vertical="center" wrapText="1"/>
    </xf>
    <xf numFmtId="10" fontId="12" fillId="7" borderId="6" xfId="2" applyNumberFormat="1" applyFont="1" applyFill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9" fontId="12" fillId="7" borderId="6" xfId="2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  <xf numFmtId="0" fontId="17" fillId="6" borderId="6" xfId="0" applyFont="1" applyFill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9" fontId="16" fillId="7" borderId="9" xfId="0" applyNumberFormat="1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0" fontId="17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6" xfId="0" applyNumberFormat="1" applyFont="1" applyFill="1" applyBorder="1" applyAlignment="1">
      <alignment horizontal="center" vertical="center"/>
    </xf>
    <xf numFmtId="0" fontId="17" fillId="5" borderId="6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3" fillId="8" borderId="6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 wrapText="1"/>
    </xf>
    <xf numFmtId="10" fontId="16" fillId="0" borderId="6" xfId="0" applyNumberFormat="1" applyFont="1" applyBorder="1" applyAlignment="1">
      <alignment horizontal="center" vertical="center"/>
    </xf>
  </cellXfs>
  <cellStyles count="30">
    <cellStyle name="Millares [0] 2" xfId="15" xr:uid="{6A8483B9-ECBC-4059-B8C3-0DE74E4B4D58}"/>
    <cellStyle name="Millares [0] 3" xfId="24" xr:uid="{63988AE1-4273-4B6E-927C-C14832D17CE6}"/>
    <cellStyle name="Millares [0] 4" xfId="28" xr:uid="{286AC1EE-89AF-44E3-A7DA-0D9A8FAD2DB2}"/>
    <cellStyle name="Normal" xfId="0" builtinId="0"/>
    <cellStyle name="Normal 2" xfId="1" xr:uid="{00000000-0005-0000-0000-000001000000}"/>
    <cellStyle name="Normal 3" xfId="3" xr:uid="{F7758CCE-9F93-49F9-AF21-2B99E70CFA05}"/>
    <cellStyle name="Normal 4" xfId="6" xr:uid="{345AF293-9E7C-4982-97CE-D03E973C8590}"/>
    <cellStyle name="Normal 4 2" xfId="17" xr:uid="{E1AE85E8-B4FB-417A-9E19-4DEB55933FCA}"/>
    <cellStyle name="Normal 4 2 2" xfId="26" xr:uid="{72CA24E5-818B-434F-AA4A-C1481AA16E55}"/>
    <cellStyle name="Normal 4 2 3" xfId="29" xr:uid="{354A1256-490B-4D54-B8A1-6BBC8BE548EA}"/>
    <cellStyle name="Normal 4 3" xfId="11" xr:uid="{8EA7F038-9949-41C2-A581-742347DEF6F5}"/>
    <cellStyle name="Normal 4 4" xfId="20" xr:uid="{26B49FC9-110E-4CEC-956C-AF9891C48118}"/>
    <cellStyle name="Normal 5" xfId="5" xr:uid="{41D2F34F-163F-4753-8270-ACC4621C79C3}"/>
    <cellStyle name="Normal 5 2" xfId="8" xr:uid="{885A0DE5-A1C8-46BB-9B2C-5135E8BD8683}"/>
    <cellStyle name="Normal 5 2 2" xfId="13" xr:uid="{DB85A996-1F36-46DA-8C4C-A2847A040AE0}"/>
    <cellStyle name="Normal 5 2 3" xfId="22" xr:uid="{71D214C1-665D-4DFD-B2C4-1360BB5BD372}"/>
    <cellStyle name="Normal 5 3" xfId="10" xr:uid="{54594AA7-9BEA-42C0-AE3B-5C9679164DE0}"/>
    <cellStyle name="Normal 5 4" xfId="19" xr:uid="{54BE5440-ED9E-4A6A-B538-1F5074FC3CE4}"/>
    <cellStyle name="Normal 6" xfId="9" xr:uid="{A224C17C-F198-41C1-8CE5-4E0CBE33BD81}"/>
    <cellStyle name="Normal 6 2" xfId="16" xr:uid="{7028E6F8-E0C9-4C57-9D44-6BF61FA90FA6}"/>
    <cellStyle name="Normal 6 2 2" xfId="25" xr:uid="{64053D12-530C-4327-B732-C640211C1646}"/>
    <cellStyle name="Normal 6 3" xfId="14" xr:uid="{3161B6E8-B281-4DF4-9179-FD5F60AED656}"/>
    <cellStyle name="Normal 6 4" xfId="23" xr:uid="{DF15C249-8618-4D38-B988-F58772F7D4EE}"/>
    <cellStyle name="Porcentaje" xfId="2" builtinId="5"/>
    <cellStyle name="Porcentaje 2" xfId="4" xr:uid="{44D2852C-D7CB-4F2E-92A1-0BB6E21F600F}"/>
    <cellStyle name="Porcentaje 3" xfId="7" xr:uid="{23A88524-4B36-46DC-9CDD-EF35CD4EBA67}"/>
    <cellStyle name="Porcentaje 3 2" xfId="18" xr:uid="{14AAA4A5-266B-42C6-BBD5-3031CD948D92}"/>
    <cellStyle name="Porcentaje 3 2 2" xfId="27" xr:uid="{2E117AC9-E078-48DB-A131-7BCD0344577E}"/>
    <cellStyle name="Porcentaje 3 3" xfId="12" xr:uid="{DDF6849B-1CD4-4E53-B5C3-C39809C7DDCA}"/>
    <cellStyle name="Porcentaje 3 4" xfId="21" xr:uid="{7A377E93-E562-41D4-8F54-4A91A5F1471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'PAII-46_GA'!$E$15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'PAII-46_GA'!$C$16:$C$19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'PAII-46_GA'!$E$16:$E$19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'PAII-46_GA'!$D$15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'PAII-46_GA'!$C$16:$C$19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'PAII-46_GA'!$D$16:$D$19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'PAII-46_GA'!$C$20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'PAII-46_GA'!$D$20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9-45BF-8D99-880D5393A44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'PAII-46_GA'!$C$20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'PAII-46_GA'!$E$20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9-45BF-8D99-880D5393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'PAII-45_GA'!$E$15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'PAII-46_GA'!$C$16:$C$19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'PAII-45_GA'!$E$16:$E$19</c:f>
              <c:numCache>
                <c:formatCode>0%</c:formatCode>
                <c:ptCount val="4"/>
                <c:pt idx="0">
                  <c:v>4.3478260869565216E-2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'PAII-45_GA'!$D$15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'PAII-45_GA'!$C$16:$C$19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'PAII-45_GA'!$D$16:$D$19</c:f>
              <c:numCache>
                <c:formatCode>0.00%</c:formatCode>
                <c:ptCount val="4"/>
                <c:pt idx="0">
                  <c:v>4.3478260869565216E-2</c:v>
                </c:pt>
                <c:pt idx="1">
                  <c:v>0.34782608695652173</c:v>
                </c:pt>
                <c:pt idx="2">
                  <c:v>0.30434782608695654</c:v>
                </c:pt>
                <c:pt idx="3">
                  <c:v>0.30434782608695654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'PAII-46_GA'!$C$20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'PAII-46_GA'!$D$20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9-483E-A10E-C9D3B251507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'PAII-46_GA'!$C$20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'PAII-46_GA'!$E$20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9-483E-A10E-C9D3B2515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'PAII-46_GA'!$E$15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'PAII-46_GA'!$C$16:$C$19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'PAII-46_GA'!$E$16:$E$19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'PAII-46_GA'!$D$15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'PAII-46_GA'!$C$16:$C$19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'PAII-46_GA'!$D$16:$D$19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'PAII-46_GA'!$C$20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'PAII-46_GA'!$D$20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4-4FD2-87F2-D4332D5601C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'PAII-46_GA'!$C$20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'PAII-46_GA'!$E$20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4-4FD2-87F2-D4332D560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118262</xdr:colOff>
      <xdr:row>1</xdr:row>
      <xdr:rowOff>100277</xdr:rowOff>
    </xdr:from>
    <xdr:to>
      <xdr:col>1</xdr:col>
      <xdr:colOff>847725</xdr:colOff>
      <xdr:row>3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96549D-25D9-4ADE-ADFA-5868D4187F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51612" y="128852"/>
          <a:ext cx="729463" cy="8331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0D9D80F-19A6-44A2-BA41-57EE11225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0167A6C-08EC-4920-9E1B-649F67D85BD0}"/>
            </a:ext>
          </a:extLst>
        </xdr:cNvPr>
        <xdr:cNvSpPr txBox="1"/>
      </xdr:nvSpPr>
      <xdr:spPr>
        <a:xfrm>
          <a:off x="13104699" y="378822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146DC18-5532-48E2-AC69-91D10B8D9768}"/>
            </a:ext>
          </a:extLst>
        </xdr:cNvPr>
        <xdr:cNvSpPr txBox="1"/>
      </xdr:nvSpPr>
      <xdr:spPr>
        <a:xfrm>
          <a:off x="13266474" y="397491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F9CFB8D-862D-4031-8C19-6753E47E0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117928</xdr:colOff>
      <xdr:row>1</xdr:row>
      <xdr:rowOff>106590</xdr:rowOff>
    </xdr:from>
    <xdr:to>
      <xdr:col>24</xdr:col>
      <xdr:colOff>1162049</xdr:colOff>
      <xdr:row>3</xdr:row>
      <xdr:rowOff>266700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41564E-5467-4F43-BB6C-50FE992C594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01178" y="135165"/>
          <a:ext cx="1044121" cy="8840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30EF308-18A8-44D3-98CA-77D7C4BEC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D1B5DD1-39F4-4F75-8375-75912FDC9C9C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2AD1D2A-1F5E-4990-B611-C9E820102202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87EDFC8-385C-4BBE-9924-C1A6CF957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127787</xdr:colOff>
      <xdr:row>1</xdr:row>
      <xdr:rowOff>119327</xdr:rowOff>
    </xdr:from>
    <xdr:to>
      <xdr:col>1</xdr:col>
      <xdr:colOff>876300</xdr:colOff>
      <xdr:row>3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46803-F358-43F7-961D-102489E7C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61137" y="147902"/>
          <a:ext cx="748513" cy="7569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D801106-9838-4209-A3C8-DE767CF17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41EAD72-36CA-404C-81B5-4831FEE70B1A}"/>
            </a:ext>
          </a:extLst>
        </xdr:cNvPr>
        <xdr:cNvSpPr txBox="1"/>
      </xdr:nvSpPr>
      <xdr:spPr>
        <a:xfrm>
          <a:off x="13612245" y="3803196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63CDD82-66A9-4CC2-B31D-93EBD4B3A7A5}"/>
            </a:ext>
          </a:extLst>
        </xdr:cNvPr>
        <xdr:cNvSpPr txBox="1"/>
      </xdr:nvSpPr>
      <xdr:spPr>
        <a:xfrm>
          <a:off x="13774020" y="3984435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A54369D-5438-4583-9272-DA8DEE88C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213179</xdr:colOff>
      <xdr:row>1</xdr:row>
      <xdr:rowOff>154214</xdr:rowOff>
    </xdr:from>
    <xdr:to>
      <xdr:col>24</xdr:col>
      <xdr:colOff>1084035</xdr:colOff>
      <xdr:row>3</xdr:row>
      <xdr:rowOff>263072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1A72E60-45C1-42EB-8470-2F0CAC6EDFC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48804" y="185964"/>
          <a:ext cx="870856" cy="8391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566B-9490-4F3D-B71C-D7E4A09C84E5}">
  <sheetPr>
    <tabColor rgb="FF00B0F0"/>
  </sheetPr>
  <dimension ref="B1:Y28"/>
  <sheetViews>
    <sheetView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8" style="13" customWidth="1"/>
    <col min="26" max="16384" width="11" style="13"/>
  </cols>
  <sheetData>
    <row r="1" spans="2:25" ht="2.25" customHeight="1"/>
    <row r="2" spans="2:25" ht="28.5" customHeight="1">
      <c r="B2" s="97"/>
      <c r="C2" s="98" t="s">
        <v>21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9"/>
    </row>
    <row r="3" spans="2:25" ht="28.5" customHeight="1">
      <c r="B3" s="97"/>
      <c r="C3" s="98" t="s">
        <v>31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100"/>
    </row>
    <row r="4" spans="2:25" ht="28.5" customHeight="1">
      <c r="B4" s="97"/>
      <c r="C4" s="102" t="s">
        <v>15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 t="s">
        <v>32</v>
      </c>
      <c r="R4" s="102"/>
      <c r="S4" s="102"/>
      <c r="T4" s="102"/>
      <c r="U4" s="102"/>
      <c r="V4" s="102"/>
      <c r="W4" s="102"/>
      <c r="X4" s="102"/>
      <c r="Y4" s="101"/>
    </row>
    <row r="5" spans="2:25" ht="7.5" customHeight="1"/>
    <row r="6" spans="2:25" ht="22.5" customHeight="1">
      <c r="B6" s="93" t="s">
        <v>13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</row>
    <row r="7" spans="2:25" ht="3.75" customHeight="1"/>
    <row r="8" spans="2:25" ht="76.5">
      <c r="B8" s="94" t="s">
        <v>33</v>
      </c>
      <c r="C8" s="94"/>
      <c r="D8" s="85" t="s">
        <v>46</v>
      </c>
      <c r="E8" s="85"/>
      <c r="F8" s="85"/>
      <c r="G8" s="85"/>
      <c r="H8" s="94" t="s">
        <v>40</v>
      </c>
      <c r="I8" s="94"/>
      <c r="J8" s="85"/>
      <c r="K8" s="85"/>
      <c r="L8" s="81" t="s">
        <v>82</v>
      </c>
      <c r="M8" s="81"/>
      <c r="N8" s="14" t="str">
        <f>+'Gestión Ambiental'!B6</f>
        <v>PAII -45</v>
      </c>
      <c r="O8" s="95" t="s">
        <v>25</v>
      </c>
      <c r="P8" s="95"/>
      <c r="Q8" s="96" t="str">
        <f>+'Gestión Ambiental'!D6</f>
        <v>Ejecutar el Plan de Acción del Plan Institucional de gestión Ambiental PIGA</v>
      </c>
      <c r="R8" s="96"/>
      <c r="S8" s="96"/>
      <c r="T8" s="51" t="s">
        <v>83</v>
      </c>
      <c r="U8" s="26">
        <f>+'Gestión Ambiental'!C6</f>
        <v>0.4</v>
      </c>
      <c r="V8" s="50" t="s">
        <v>41</v>
      </c>
      <c r="W8" s="47" t="str">
        <f>+'Gestión Ambiental'!E6</f>
        <v>Cumplimiento de las actividades programadas para la Subgerencia de Gestión Ambiental y SISO (SGAS)</v>
      </c>
      <c r="X8" s="50" t="s">
        <v>87</v>
      </c>
      <c r="Y8" s="48" t="str">
        <f>+'Gestión Ambiental'!F6</f>
        <v>Medir el cumplimiento de las actividades programadas para la SGAS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81" t="s">
        <v>27</v>
      </c>
      <c r="C10" s="81"/>
      <c r="D10" s="83" t="str">
        <f>+'Gestión Ambiental'!H6</f>
        <v xml:space="preserve">Eficacia </v>
      </c>
      <c r="E10" s="83"/>
      <c r="F10" s="81" t="s">
        <v>9</v>
      </c>
      <c r="G10" s="81"/>
      <c r="H10" s="83" t="str">
        <f>+'Gestión Ambiental'!G6</f>
        <v>Porcentual</v>
      </c>
      <c r="I10" s="83"/>
      <c r="J10" s="51" t="s">
        <v>10</v>
      </c>
      <c r="K10" s="85" t="s">
        <v>3</v>
      </c>
      <c r="L10" s="85"/>
      <c r="M10" s="86" t="s">
        <v>77</v>
      </c>
      <c r="N10" s="87"/>
      <c r="O10" s="88" t="str">
        <f>+'Gestión Ambiental'!I6</f>
        <v>Matriz de seguimiento actividades programadas para la SGAS</v>
      </c>
      <c r="P10" s="89"/>
      <c r="Q10" s="90"/>
      <c r="R10" s="50" t="s">
        <v>96</v>
      </c>
      <c r="S10" s="85" t="str">
        <f>+'Gestión Ambiental'!J6</f>
        <v>(N° de actividades realizadas/23 actividades planeadas)*100</v>
      </c>
      <c r="T10" s="85"/>
      <c r="U10" s="51" t="s">
        <v>8</v>
      </c>
      <c r="V10" s="91">
        <f>+'Gestión Ambiental'!L6</f>
        <v>1</v>
      </c>
      <c r="W10" s="92"/>
      <c r="X10" s="50" t="s">
        <v>84</v>
      </c>
      <c r="Y10" s="49" t="s">
        <v>114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73" t="s">
        <v>80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51" t="s">
        <v>0</v>
      </c>
      <c r="D15" s="51" t="s">
        <v>11</v>
      </c>
      <c r="E15" s="51" t="s">
        <v>12</v>
      </c>
      <c r="F15" s="51" t="s">
        <v>20</v>
      </c>
      <c r="G15" s="22"/>
      <c r="H15" s="81" t="s">
        <v>78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107">
        <f>+'Gestión Ambiental'!P6</f>
        <v>4.3478260869565216E-2</v>
      </c>
      <c r="E16" s="26">
        <f>D16</f>
        <v>4.3478260869565216E-2</v>
      </c>
      <c r="F16" s="27">
        <f>+E16/D16</f>
        <v>1</v>
      </c>
      <c r="G16" s="22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107">
        <f>+'Gestión Ambiental'!Q6</f>
        <v>0.34782608695652173</v>
      </c>
      <c r="E17" s="55">
        <v>0</v>
      </c>
      <c r="F17" s="27">
        <v>0</v>
      </c>
      <c r="G17" s="22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28"/>
      <c r="V17" s="81" t="s">
        <v>81</v>
      </c>
      <c r="W17" s="81"/>
      <c r="X17" s="41"/>
      <c r="Y17" s="24"/>
    </row>
    <row r="18" spans="2:25" ht="52.5" customHeight="1">
      <c r="B18" s="21"/>
      <c r="C18" s="25" t="s">
        <v>18</v>
      </c>
      <c r="D18" s="107">
        <f>+'Gestión Ambiental'!R6</f>
        <v>0.30434782608695654</v>
      </c>
      <c r="E18" s="55">
        <v>0</v>
      </c>
      <c r="F18" s="27">
        <v>0</v>
      </c>
      <c r="G18" s="22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28"/>
      <c r="V18" s="82">
        <f>+'Gestión Ambiental'!K6</f>
        <v>1</v>
      </c>
      <c r="W18" s="83"/>
      <c r="X18" s="42"/>
      <c r="Y18" s="24"/>
    </row>
    <row r="19" spans="2:25" ht="52.5" customHeight="1">
      <c r="B19" s="21"/>
      <c r="C19" s="25" t="s">
        <v>19</v>
      </c>
      <c r="D19" s="107">
        <f>+'Gestión Ambiental'!S6</f>
        <v>0.30434782608695654</v>
      </c>
      <c r="E19" s="55">
        <v>0</v>
      </c>
      <c r="F19" s="27">
        <v>0</v>
      </c>
      <c r="G19" s="22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28"/>
      <c r="V19" s="84"/>
      <c r="W19" s="84"/>
      <c r="X19" s="52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4.3478260869565216E-2</v>
      </c>
      <c r="F20" s="32">
        <f t="shared" ref="F20" si="0">E20/D20</f>
        <v>4.3478260869565216E-2</v>
      </c>
      <c r="G20" s="22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73" t="s">
        <v>79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</row>
    <row r="24" spans="2:25" ht="32.25" customHeight="1">
      <c r="B24" s="36" t="s">
        <v>0</v>
      </c>
      <c r="C24" s="74" t="s">
        <v>115</v>
      </c>
      <c r="D24" s="75"/>
      <c r="E24" s="75"/>
      <c r="F24" s="75"/>
      <c r="G24" s="75"/>
      <c r="H24" s="75"/>
      <c r="I24" s="75"/>
      <c r="J24" s="75"/>
      <c r="K24" s="75"/>
      <c r="L24" s="76"/>
      <c r="M24" s="74" t="s">
        <v>86</v>
      </c>
      <c r="N24" s="75"/>
      <c r="O24" s="75"/>
      <c r="P24" s="75"/>
      <c r="Q24" s="75"/>
      <c r="R24" s="75"/>
      <c r="S24" s="75"/>
      <c r="T24" s="76"/>
      <c r="U24" s="74" t="s">
        <v>85</v>
      </c>
      <c r="V24" s="75"/>
      <c r="W24" s="75"/>
      <c r="X24" s="75"/>
      <c r="Y24" s="76"/>
    </row>
    <row r="25" spans="2:25" ht="98.25" customHeight="1">
      <c r="B25" s="37" t="s">
        <v>16</v>
      </c>
      <c r="C25" s="70" t="s">
        <v>116</v>
      </c>
      <c r="D25" s="71"/>
      <c r="E25" s="71"/>
      <c r="F25" s="71"/>
      <c r="G25" s="71"/>
      <c r="H25" s="71"/>
      <c r="I25" s="71"/>
      <c r="J25" s="71"/>
      <c r="K25" s="71"/>
      <c r="L25" s="72"/>
      <c r="M25" s="70" t="s">
        <v>117</v>
      </c>
      <c r="N25" s="71"/>
      <c r="O25" s="71"/>
      <c r="P25" s="71"/>
      <c r="Q25" s="71"/>
      <c r="R25" s="71"/>
      <c r="S25" s="71"/>
      <c r="T25" s="72"/>
      <c r="U25" s="77" t="s">
        <v>118</v>
      </c>
      <c r="V25" s="78"/>
      <c r="W25" s="78"/>
      <c r="X25" s="78"/>
      <c r="Y25" s="79"/>
    </row>
    <row r="26" spans="2:25" ht="98.25" customHeight="1">
      <c r="B26" s="25" t="s">
        <v>17</v>
      </c>
      <c r="C26" s="70"/>
      <c r="D26" s="71"/>
      <c r="E26" s="71"/>
      <c r="F26" s="71"/>
      <c r="G26" s="71"/>
      <c r="H26" s="71"/>
      <c r="I26" s="71"/>
      <c r="J26" s="71"/>
      <c r="K26" s="71"/>
      <c r="L26" s="72"/>
      <c r="M26" s="70"/>
      <c r="N26" s="71"/>
      <c r="O26" s="71"/>
      <c r="P26" s="71"/>
      <c r="Q26" s="71"/>
      <c r="R26" s="71"/>
      <c r="S26" s="71"/>
      <c r="T26" s="72"/>
      <c r="U26" s="70"/>
      <c r="V26" s="71"/>
      <c r="W26" s="71"/>
      <c r="X26" s="71"/>
      <c r="Y26" s="72"/>
    </row>
    <row r="27" spans="2:25" ht="98.25" customHeight="1">
      <c r="B27" s="25" t="s">
        <v>18</v>
      </c>
      <c r="C27" s="70"/>
      <c r="D27" s="71"/>
      <c r="E27" s="71"/>
      <c r="F27" s="71"/>
      <c r="G27" s="71"/>
      <c r="H27" s="71"/>
      <c r="I27" s="71"/>
      <c r="J27" s="71"/>
      <c r="K27" s="71"/>
      <c r="L27" s="72"/>
      <c r="M27" s="70"/>
      <c r="N27" s="71"/>
      <c r="O27" s="71"/>
      <c r="P27" s="71"/>
      <c r="Q27" s="71"/>
      <c r="R27" s="71"/>
      <c r="S27" s="71"/>
      <c r="T27" s="72"/>
      <c r="U27" s="70"/>
      <c r="V27" s="71"/>
      <c r="W27" s="71"/>
      <c r="X27" s="71"/>
      <c r="Y27" s="72"/>
    </row>
    <row r="28" spans="2:25" ht="98.25" customHeight="1">
      <c r="B28" s="25" t="s">
        <v>19</v>
      </c>
      <c r="C28" s="70"/>
      <c r="D28" s="71"/>
      <c r="E28" s="71"/>
      <c r="F28" s="71"/>
      <c r="G28" s="71"/>
      <c r="H28" s="71"/>
      <c r="I28" s="71"/>
      <c r="J28" s="71"/>
      <c r="K28" s="71"/>
      <c r="L28" s="72"/>
      <c r="M28" s="70"/>
      <c r="N28" s="71"/>
      <c r="O28" s="71"/>
      <c r="P28" s="71"/>
      <c r="Q28" s="71"/>
      <c r="R28" s="71"/>
      <c r="S28" s="71"/>
      <c r="T28" s="72"/>
      <c r="U28" s="70"/>
      <c r="V28" s="71"/>
      <c r="W28" s="71"/>
      <c r="X28" s="71"/>
      <c r="Y28" s="72"/>
    </row>
  </sheetData>
  <mergeCells count="45">
    <mergeCell ref="B2:B4"/>
    <mergeCell ref="C2:X2"/>
    <mergeCell ref="Y2:Y4"/>
    <mergeCell ref="C3:X3"/>
    <mergeCell ref="C4:P4"/>
    <mergeCell ref="Q4:X4"/>
    <mergeCell ref="B6:Y6"/>
    <mergeCell ref="B8:C8"/>
    <mergeCell ref="D8:G8"/>
    <mergeCell ref="H8:I8"/>
    <mergeCell ref="J8:K8"/>
    <mergeCell ref="L8:M8"/>
    <mergeCell ref="O8:P8"/>
    <mergeCell ref="Q8:S8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23:Y23"/>
    <mergeCell ref="C24:L24"/>
    <mergeCell ref="M24:T24"/>
    <mergeCell ref="U24:Y24"/>
    <mergeCell ref="C25:L25"/>
    <mergeCell ref="M25:T25"/>
    <mergeCell ref="U25:Y25"/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60CEB154-E716-4811-A980-777CB7D3F7E3}">
          <x14:formula1>
            <xm:f>Desplegables!$B$2:$B$15</xm:f>
          </x14:formula1>
          <xm:sqref>J8:K8</xm:sqref>
        </x14:dataValidation>
        <x14:dataValidation type="list" allowBlank="1" showInputMessage="1" showErrorMessage="1" xr:uid="{56E70A89-6576-464B-917E-C60AF8183472}">
          <x14:formula1>
            <xm:f>Desplegables!$C$2:$C$10</xm:f>
          </x14:formula1>
          <xm:sqref>D10:E10</xm:sqref>
        </x14:dataValidation>
        <x14:dataValidation type="list" allowBlank="1" showInputMessage="1" showErrorMessage="1" xr:uid="{BC3C95DB-AB36-4105-ACD5-08EF0805C7D0}">
          <x14:formula1>
            <xm:f>Desplegables!$D$2:$D$5</xm:f>
          </x14:formula1>
          <xm:sqref>K10:L10</xm:sqref>
        </x14:dataValidation>
        <x14:dataValidation type="list" allowBlank="1" showInputMessage="1" showErrorMessage="1" xr:uid="{BBA22C9E-713C-4C95-9107-5609F942363F}">
          <x14:formula1>
            <xm:f>Desplegables!$A$2:$A$22</xm:f>
          </x14:formula1>
          <xm:sqref>D8:G8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D953-757A-46B4-BAF7-0D3B9CDE76A0}">
  <sheetPr>
    <tabColor rgb="FF00B0F0"/>
    <pageSetUpPr fitToPage="1"/>
  </sheetPr>
  <dimension ref="B1:Y28"/>
  <sheetViews>
    <sheetView showGridLines="0" tabSelected="1" zoomScaleNormal="10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 customWidth="1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97"/>
      <c r="C2" s="98" t="s">
        <v>21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9"/>
    </row>
    <row r="3" spans="2:25" ht="28.5" customHeight="1">
      <c r="B3" s="97"/>
      <c r="C3" s="98" t="s">
        <v>31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100"/>
    </row>
    <row r="4" spans="2:25" ht="28.5" customHeight="1">
      <c r="B4" s="97"/>
      <c r="C4" s="102" t="s">
        <v>15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 t="s">
        <v>32</v>
      </c>
      <c r="R4" s="102"/>
      <c r="S4" s="102"/>
      <c r="T4" s="102"/>
      <c r="U4" s="102"/>
      <c r="V4" s="102"/>
      <c r="W4" s="102"/>
      <c r="X4" s="102"/>
      <c r="Y4" s="101"/>
    </row>
    <row r="5" spans="2:25" ht="7.5" customHeight="1"/>
    <row r="6" spans="2:25" ht="22.5" customHeight="1">
      <c r="B6" s="93" t="s">
        <v>13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</row>
    <row r="7" spans="2:25" ht="3.75" customHeight="1"/>
    <row r="8" spans="2:25" ht="63.75">
      <c r="B8" s="94" t="s">
        <v>33</v>
      </c>
      <c r="C8" s="94"/>
      <c r="D8" s="85" t="s">
        <v>46</v>
      </c>
      <c r="E8" s="85"/>
      <c r="F8" s="85"/>
      <c r="G8" s="85"/>
      <c r="H8" s="94" t="s">
        <v>40</v>
      </c>
      <c r="I8" s="94"/>
      <c r="J8" s="85"/>
      <c r="K8" s="85"/>
      <c r="L8" s="81" t="s">
        <v>82</v>
      </c>
      <c r="M8" s="81"/>
      <c r="N8" s="14" t="str">
        <f>+'Gestión Ambiental'!B7</f>
        <v>PAII -46</v>
      </c>
      <c r="O8" s="95" t="s">
        <v>25</v>
      </c>
      <c r="P8" s="95"/>
      <c r="Q8" s="96" t="str">
        <f>+'Gestión Ambiental'!D7</f>
        <v>Atender  las solicitudes  (reportes, informes, conceptos, apéndices, especificaciones) requeridas en el periodo del área ambiental.</v>
      </c>
      <c r="R8" s="96"/>
      <c r="S8" s="96"/>
      <c r="T8" s="15" t="s">
        <v>83</v>
      </c>
      <c r="U8" s="26">
        <f>+'Gestión Ambiental'!C7</f>
        <v>0.6</v>
      </c>
      <c r="V8" s="16" t="s">
        <v>41</v>
      </c>
      <c r="W8" s="57" t="str">
        <f>+'Gestión Ambiental'!E7</f>
        <v>Atención de solicitudes por parte de la Subgerencia de Gestión Ambiental y SISO (SGAS)</v>
      </c>
      <c r="X8" s="40" t="s">
        <v>87</v>
      </c>
      <c r="Y8" s="48" t="str">
        <f>+'Gestión Ambiental'!F7</f>
        <v>Medir la atención de solicitudes SGAS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81" t="s">
        <v>27</v>
      </c>
      <c r="C10" s="81"/>
      <c r="D10" s="83" t="str">
        <f>+'Gestión Ambiental'!H7</f>
        <v xml:space="preserve">Eficacia </v>
      </c>
      <c r="E10" s="83"/>
      <c r="F10" s="81" t="s">
        <v>9</v>
      </c>
      <c r="G10" s="81"/>
      <c r="H10" s="83" t="str">
        <f>+'Gestión Ambiental'!G7</f>
        <v>Porcentual</v>
      </c>
      <c r="I10" s="83"/>
      <c r="J10" s="15" t="s">
        <v>10</v>
      </c>
      <c r="K10" s="85" t="s">
        <v>3</v>
      </c>
      <c r="L10" s="85"/>
      <c r="M10" s="86" t="s">
        <v>77</v>
      </c>
      <c r="N10" s="87"/>
      <c r="O10" s="88" t="str">
        <f>+'Gestión Ambiental'!I7</f>
        <v>Matriz de atención de solicitudes.</v>
      </c>
      <c r="P10" s="89"/>
      <c r="Q10" s="90"/>
      <c r="R10" s="16" t="s">
        <v>96</v>
      </c>
      <c r="S10" s="85" t="str">
        <f>+'Gestión Ambiental'!J7</f>
        <v>(N° de solicitudes atendidas en el trimestre /N° de solicitudes requeridas en el trimestre)*100</v>
      </c>
      <c r="T10" s="85"/>
      <c r="U10" s="15" t="s">
        <v>8</v>
      </c>
      <c r="V10" s="91">
        <f>+'Gestión Ambiental'!L7</f>
        <v>1</v>
      </c>
      <c r="W10" s="92"/>
      <c r="X10" s="40" t="s">
        <v>84</v>
      </c>
      <c r="Y10" s="49" t="s">
        <v>114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73" t="s">
        <v>80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38" t="s">
        <v>0</v>
      </c>
      <c r="D15" s="38" t="s">
        <v>11</v>
      </c>
      <c r="E15" s="38" t="s">
        <v>12</v>
      </c>
      <c r="F15" s="38" t="s">
        <v>20</v>
      </c>
      <c r="G15" s="22"/>
      <c r="H15" s="81" t="s">
        <v>78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26">
        <f>+'Gestión Ambiental'!P7</f>
        <v>0.25</v>
      </c>
      <c r="E16" s="26">
        <f>D16</f>
        <v>0.25</v>
      </c>
      <c r="F16" s="27">
        <f>+E16/D16</f>
        <v>1</v>
      </c>
      <c r="G16" s="22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26">
        <f>+'Gestión Ambiental'!Q7</f>
        <v>0.25</v>
      </c>
      <c r="E17" s="29">
        <v>0</v>
      </c>
      <c r="F17" s="27">
        <v>0</v>
      </c>
      <c r="G17" s="22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28"/>
      <c r="V17" s="81" t="s">
        <v>81</v>
      </c>
      <c r="W17" s="81"/>
      <c r="X17" s="41"/>
      <c r="Y17" s="24"/>
    </row>
    <row r="18" spans="2:25" ht="52.5" customHeight="1">
      <c r="B18" s="21"/>
      <c r="C18" s="25" t="s">
        <v>18</v>
      </c>
      <c r="D18" s="26">
        <f>+'Gestión Ambiental'!R7</f>
        <v>0.25</v>
      </c>
      <c r="E18" s="29">
        <v>0</v>
      </c>
      <c r="F18" s="27">
        <v>0</v>
      </c>
      <c r="G18" s="22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28"/>
      <c r="V18" s="82">
        <f>+'Gestión Ambiental'!K7</f>
        <v>1</v>
      </c>
      <c r="W18" s="83"/>
      <c r="X18" s="42"/>
      <c r="Y18" s="24"/>
    </row>
    <row r="19" spans="2:25" ht="52.5" customHeight="1">
      <c r="B19" s="21"/>
      <c r="C19" s="25" t="s">
        <v>19</v>
      </c>
      <c r="D19" s="26">
        <f>+'Gestión Ambiental'!S7</f>
        <v>0.25</v>
      </c>
      <c r="E19" s="29">
        <v>0</v>
      </c>
      <c r="F19" s="27">
        <v>0</v>
      </c>
      <c r="G19" s="22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28"/>
      <c r="V19" s="84"/>
      <c r="W19" s="84"/>
      <c r="X19" s="39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 t="shared" ref="F20" si="0">E20/D20</f>
        <v>0.25</v>
      </c>
      <c r="G20" s="22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73" t="s">
        <v>79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</row>
    <row r="24" spans="2:25" ht="32.25" customHeight="1">
      <c r="B24" s="36" t="s">
        <v>0</v>
      </c>
      <c r="C24" s="74" t="s">
        <v>115</v>
      </c>
      <c r="D24" s="75"/>
      <c r="E24" s="75"/>
      <c r="F24" s="75"/>
      <c r="G24" s="75"/>
      <c r="H24" s="75"/>
      <c r="I24" s="75"/>
      <c r="J24" s="75"/>
      <c r="K24" s="75"/>
      <c r="L24" s="76"/>
      <c r="M24" s="74" t="s">
        <v>86</v>
      </c>
      <c r="N24" s="75"/>
      <c r="O24" s="75"/>
      <c r="P24" s="75"/>
      <c r="Q24" s="75"/>
      <c r="R24" s="75"/>
      <c r="S24" s="75"/>
      <c r="T24" s="76"/>
      <c r="U24" s="74" t="s">
        <v>85</v>
      </c>
      <c r="V24" s="75"/>
      <c r="W24" s="75"/>
      <c r="X24" s="75"/>
      <c r="Y24" s="76"/>
    </row>
    <row r="25" spans="2:25" ht="98.25" customHeight="1">
      <c r="B25" s="37" t="s">
        <v>16</v>
      </c>
      <c r="C25" s="70" t="s">
        <v>119</v>
      </c>
      <c r="D25" s="71"/>
      <c r="E25" s="71"/>
      <c r="F25" s="71"/>
      <c r="G25" s="71"/>
      <c r="H25" s="71"/>
      <c r="I25" s="71"/>
      <c r="J25" s="71"/>
      <c r="K25" s="71"/>
      <c r="L25" s="72"/>
      <c r="M25" s="70" t="s">
        <v>117</v>
      </c>
      <c r="N25" s="71"/>
      <c r="O25" s="71"/>
      <c r="P25" s="71"/>
      <c r="Q25" s="71"/>
      <c r="R25" s="71"/>
      <c r="S25" s="71"/>
      <c r="T25" s="72"/>
      <c r="U25" s="88" t="s">
        <v>120</v>
      </c>
      <c r="V25" s="103"/>
      <c r="W25" s="103"/>
      <c r="X25" s="103"/>
      <c r="Y25" s="104"/>
    </row>
    <row r="26" spans="2:25" ht="98.25" customHeight="1">
      <c r="B26" s="25" t="s">
        <v>17</v>
      </c>
      <c r="C26" s="70"/>
      <c r="D26" s="71"/>
      <c r="E26" s="71"/>
      <c r="F26" s="71"/>
      <c r="G26" s="71"/>
      <c r="H26" s="71"/>
      <c r="I26" s="71"/>
      <c r="J26" s="71"/>
      <c r="K26" s="71"/>
      <c r="L26" s="72"/>
      <c r="M26" s="70"/>
      <c r="N26" s="71"/>
      <c r="O26" s="71"/>
      <c r="P26" s="71"/>
      <c r="Q26" s="71"/>
      <c r="R26" s="71"/>
      <c r="S26" s="71"/>
      <c r="T26" s="72"/>
      <c r="U26" s="70"/>
      <c r="V26" s="71"/>
      <c r="W26" s="71"/>
      <c r="X26" s="71"/>
      <c r="Y26" s="72"/>
    </row>
    <row r="27" spans="2:25" ht="98.25" customHeight="1">
      <c r="B27" s="25" t="s">
        <v>18</v>
      </c>
      <c r="C27" s="70"/>
      <c r="D27" s="71"/>
      <c r="E27" s="71"/>
      <c r="F27" s="71"/>
      <c r="G27" s="71"/>
      <c r="H27" s="71"/>
      <c r="I27" s="71"/>
      <c r="J27" s="71"/>
      <c r="K27" s="71"/>
      <c r="L27" s="72"/>
      <c r="M27" s="70"/>
      <c r="N27" s="71"/>
      <c r="O27" s="71"/>
      <c r="P27" s="71"/>
      <c r="Q27" s="71"/>
      <c r="R27" s="71"/>
      <c r="S27" s="71"/>
      <c r="T27" s="72"/>
      <c r="U27" s="70"/>
      <c r="V27" s="71"/>
      <c r="W27" s="71"/>
      <c r="X27" s="71"/>
      <c r="Y27" s="72"/>
    </row>
    <row r="28" spans="2:25" ht="98.25" customHeight="1">
      <c r="B28" s="25" t="s">
        <v>19</v>
      </c>
      <c r="C28" s="70"/>
      <c r="D28" s="71"/>
      <c r="E28" s="71"/>
      <c r="F28" s="71"/>
      <c r="G28" s="71"/>
      <c r="H28" s="71"/>
      <c r="I28" s="71"/>
      <c r="J28" s="71"/>
      <c r="K28" s="71"/>
      <c r="L28" s="72"/>
      <c r="M28" s="70"/>
      <c r="N28" s="71"/>
      <c r="O28" s="71"/>
      <c r="P28" s="71"/>
      <c r="Q28" s="71"/>
      <c r="R28" s="71"/>
      <c r="S28" s="71"/>
      <c r="T28" s="72"/>
      <c r="U28" s="70"/>
      <c r="V28" s="71"/>
      <c r="W28" s="71"/>
      <c r="X28" s="71"/>
      <c r="Y28" s="72"/>
    </row>
  </sheetData>
  <mergeCells count="45">
    <mergeCell ref="C28:L28"/>
    <mergeCell ref="M28:T28"/>
    <mergeCell ref="U28:Y28"/>
    <mergeCell ref="M24:T24"/>
    <mergeCell ref="C24:L24"/>
    <mergeCell ref="U24:Y24"/>
    <mergeCell ref="C25:L25"/>
    <mergeCell ref="M25:T25"/>
    <mergeCell ref="U25:Y25"/>
    <mergeCell ref="H15:T15"/>
    <mergeCell ref="H16:T20"/>
    <mergeCell ref="V17:W17"/>
    <mergeCell ref="V18:W18"/>
    <mergeCell ref="K10:L10"/>
    <mergeCell ref="B13:Y13"/>
    <mergeCell ref="M10:N10"/>
    <mergeCell ref="F10:G10"/>
    <mergeCell ref="H10:I10"/>
    <mergeCell ref="B10:C10"/>
    <mergeCell ref="D10:E10"/>
    <mergeCell ref="O10:Q10"/>
    <mergeCell ref="S10:T10"/>
    <mergeCell ref="V19:W19"/>
    <mergeCell ref="V10:W10"/>
    <mergeCell ref="B2:B4"/>
    <mergeCell ref="Y2:Y4"/>
    <mergeCell ref="C2:X2"/>
    <mergeCell ref="C3:X3"/>
    <mergeCell ref="C4:P4"/>
    <mergeCell ref="Q4:X4"/>
    <mergeCell ref="B6:Y6"/>
    <mergeCell ref="B8:C8"/>
    <mergeCell ref="D8:G8"/>
    <mergeCell ref="H8:I8"/>
    <mergeCell ref="J8:K8"/>
    <mergeCell ref="O8:P8"/>
    <mergeCell ref="L8:M8"/>
    <mergeCell ref="Q8:S8"/>
    <mergeCell ref="B23:Y23"/>
    <mergeCell ref="C26:L26"/>
    <mergeCell ref="M26:T26"/>
    <mergeCell ref="U26:Y26"/>
    <mergeCell ref="C27:L27"/>
    <mergeCell ref="M27:T27"/>
    <mergeCell ref="U27:Y27"/>
  </mergeCells>
  <pageMargins left="0.27559055118110237" right="0.15748031496062992" top="0.31496062992125984" bottom="0.39370078740157483" header="0.31496062992125984" footer="0.31496062992125984"/>
  <pageSetup scale="46" fitToHeight="0" orientation="landscape" r:id="rId1"/>
  <headerFooter>
    <oddFooter>&amp;CLa EMB está comprometida con el medio ambiente; no imprima este documento. Si este documento se encuentra impreso se considera “Copia no Controlada”. La versión vigente se encuentra publicada en aplicativo oficial de la Entidad.&amp;R&amp;P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4E35218-B6F5-4423-AEFB-AC2DEE0C5734}">
          <x14:formula1>
            <xm:f>Desplegables!$A$2:$A$22</xm:f>
          </x14:formula1>
          <xm:sqref>D8:G8</xm:sqref>
        </x14:dataValidation>
        <x14:dataValidation type="list" allowBlank="1" showInputMessage="1" showErrorMessage="1" xr:uid="{B6C77EDA-F00A-4459-AA72-28E0909E13CE}">
          <x14:formula1>
            <xm:f>Desplegables!$D$2:$D$5</xm:f>
          </x14:formula1>
          <xm:sqref>K10:L10</xm:sqref>
        </x14:dataValidation>
        <x14:dataValidation type="list" allowBlank="1" showInputMessage="1" showErrorMessage="1" xr:uid="{9A173C42-5893-4CA7-A429-568AA78CBE6F}">
          <x14:formula1>
            <xm:f>Desplegables!$C$2:$C$10</xm:f>
          </x14:formula1>
          <xm:sqref>D10:E10</xm:sqref>
        </x14:dataValidation>
        <x14:dataValidation type="list" allowBlank="1" showInputMessage="1" showErrorMessage="1" xr:uid="{94C8EE68-704B-437A-B887-6027183D15CC}">
          <x14:formula1>
            <xm:f>Desplegables!$B$2:$B$15</xm:f>
          </x14:formula1>
          <xm:sqref>J8:K8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59C5-BB0C-47A9-B60C-CDE2C69FAD6B}">
  <dimension ref="B1:T9"/>
  <sheetViews>
    <sheetView showGridLines="0" zoomScale="90" zoomScaleNormal="90" workbookViewId="0">
      <selection activeCell="E7" sqref="E7:M7"/>
    </sheetView>
  </sheetViews>
  <sheetFormatPr baseColWidth="10" defaultRowHeight="15"/>
  <cols>
    <col min="1" max="1" width="4.25" style="1" customWidth="1"/>
    <col min="2" max="3" width="11" style="1"/>
    <col min="4" max="4" width="42.75" style="1" customWidth="1"/>
    <col min="5" max="5" width="29.125" style="1" customWidth="1"/>
    <col min="6" max="6" width="25.875" style="1" customWidth="1"/>
    <col min="7" max="7" width="19.625" style="1" customWidth="1"/>
    <col min="8" max="9" width="23" style="1" customWidth="1"/>
    <col min="10" max="10" width="32" style="1" customWidth="1"/>
    <col min="11" max="12" width="11" style="1"/>
    <col min="13" max="13" width="21.875" style="1" customWidth="1"/>
    <col min="14" max="15" width="19.625" style="1" customWidth="1"/>
    <col min="16" max="19" width="12.625" style="1" customWidth="1"/>
    <col min="20" max="20" width="9.875" style="1" customWidth="1"/>
    <col min="21" max="16384" width="11" style="1"/>
  </cols>
  <sheetData>
    <row r="1" spans="2:20" ht="8.25" customHeight="1"/>
    <row r="2" spans="2:20" ht="36.75" customHeight="1">
      <c r="B2" s="106" t="s">
        <v>100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2:20" ht="26.25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2:20" ht="22.5" customHeight="1">
      <c r="P4" s="105" t="s">
        <v>93</v>
      </c>
      <c r="Q4" s="105"/>
      <c r="R4" s="105"/>
      <c r="S4" s="105"/>
    </row>
    <row r="5" spans="2:20" ht="40.5" customHeight="1">
      <c r="B5" s="3" t="s">
        <v>23</v>
      </c>
      <c r="C5" s="3" t="s">
        <v>24</v>
      </c>
      <c r="D5" s="4" t="s">
        <v>25</v>
      </c>
      <c r="E5" s="5" t="s">
        <v>26</v>
      </c>
      <c r="F5" s="5" t="s">
        <v>22</v>
      </c>
      <c r="G5" s="5" t="s">
        <v>9</v>
      </c>
      <c r="H5" s="5" t="s">
        <v>27</v>
      </c>
      <c r="I5" s="5" t="s">
        <v>30</v>
      </c>
      <c r="J5" s="5" t="s">
        <v>28</v>
      </c>
      <c r="K5" s="5" t="s">
        <v>94</v>
      </c>
      <c r="L5" s="5" t="s">
        <v>95</v>
      </c>
      <c r="M5" s="6" t="s">
        <v>29</v>
      </c>
      <c r="N5" s="6" t="s">
        <v>97</v>
      </c>
      <c r="O5" s="6" t="s">
        <v>98</v>
      </c>
      <c r="P5" s="54" t="s">
        <v>88</v>
      </c>
      <c r="Q5" s="54" t="s">
        <v>89</v>
      </c>
      <c r="R5" s="54" t="s">
        <v>90</v>
      </c>
      <c r="S5" s="54" t="s">
        <v>91</v>
      </c>
      <c r="T5" s="59" t="s">
        <v>92</v>
      </c>
    </row>
    <row r="6" spans="2:20" ht="60" customHeight="1">
      <c r="B6" s="60" t="s">
        <v>101</v>
      </c>
      <c r="C6" s="58">
        <v>0.4</v>
      </c>
      <c r="D6" s="61" t="s">
        <v>102</v>
      </c>
      <c r="E6" s="62" t="s">
        <v>103</v>
      </c>
      <c r="F6" s="62" t="s">
        <v>104</v>
      </c>
      <c r="G6" s="62" t="s">
        <v>99</v>
      </c>
      <c r="H6" s="45" t="s">
        <v>1</v>
      </c>
      <c r="I6" s="63" t="s">
        <v>105</v>
      </c>
      <c r="J6" s="64" t="s">
        <v>106</v>
      </c>
      <c r="K6" s="44">
        <v>1</v>
      </c>
      <c r="L6" s="65">
        <v>1</v>
      </c>
      <c r="M6" s="62" t="s">
        <v>107</v>
      </c>
      <c r="N6" s="66">
        <v>44197</v>
      </c>
      <c r="O6" s="66">
        <v>44561</v>
      </c>
      <c r="P6" s="67">
        <f>1/23</f>
        <v>4.3478260869565216E-2</v>
      </c>
      <c r="Q6" s="67">
        <f>8/23</f>
        <v>0.34782608695652173</v>
      </c>
      <c r="R6" s="67">
        <f>7/23</f>
        <v>0.30434782608695654</v>
      </c>
      <c r="S6" s="67">
        <f>7/23</f>
        <v>0.30434782608695654</v>
      </c>
      <c r="T6" s="68">
        <f>SUM(P6:S6)</f>
        <v>1</v>
      </c>
    </row>
    <row r="7" spans="2:20" ht="45">
      <c r="B7" s="60" t="s">
        <v>108</v>
      </c>
      <c r="C7" s="58">
        <v>0.6</v>
      </c>
      <c r="D7" s="61" t="s">
        <v>109</v>
      </c>
      <c r="E7" s="62" t="s">
        <v>110</v>
      </c>
      <c r="F7" s="62" t="s">
        <v>111</v>
      </c>
      <c r="G7" s="62" t="s">
        <v>99</v>
      </c>
      <c r="H7" s="45" t="s">
        <v>1</v>
      </c>
      <c r="I7" s="46" t="s">
        <v>112</v>
      </c>
      <c r="J7" s="63" t="s">
        <v>113</v>
      </c>
      <c r="K7" s="44">
        <v>1</v>
      </c>
      <c r="L7" s="44">
        <v>1</v>
      </c>
      <c r="M7" s="46" t="s">
        <v>112</v>
      </c>
      <c r="N7" s="66">
        <v>44197</v>
      </c>
      <c r="O7" s="66">
        <v>44561</v>
      </c>
      <c r="P7" s="69">
        <v>0.25</v>
      </c>
      <c r="Q7" s="69">
        <v>0.25</v>
      </c>
      <c r="R7" s="69">
        <v>0.25</v>
      </c>
      <c r="S7" s="69">
        <v>0.25</v>
      </c>
      <c r="T7" s="68">
        <f>SUM(P7:S7)</f>
        <v>1</v>
      </c>
    </row>
    <row r="9" spans="2:20">
      <c r="C9" s="56">
        <f>+SUM(C6:C7)</f>
        <v>1</v>
      </c>
    </row>
  </sheetData>
  <mergeCells count="2">
    <mergeCell ref="P4:S4"/>
    <mergeCell ref="B2:T2"/>
  </mergeCells>
  <pageMargins left="0.7" right="0.7" top="0.75" bottom="0.75" header="0.3" footer="0.3"/>
  <pageSetup orientation="portrait" r:id="rId1"/>
  <ignoredErrors>
    <ignoredError sqref="T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BDF-2B07-49DC-A718-F576D31E6124}">
  <dimension ref="A1:F44"/>
  <sheetViews>
    <sheetView workbookViewId="0">
      <selection activeCell="D7" sqref="D7"/>
    </sheetView>
  </sheetViews>
  <sheetFormatPr baseColWidth="10" defaultRowHeight="15"/>
  <cols>
    <col min="1" max="1" width="33.375" style="1" customWidth="1"/>
    <col min="2" max="2" width="38.375" style="1" customWidth="1"/>
    <col min="3" max="3" width="11.875" style="1" customWidth="1"/>
    <col min="4" max="4" width="12.375" style="1" customWidth="1"/>
    <col min="5" max="16384" width="11" style="1"/>
  </cols>
  <sheetData>
    <row r="1" spans="1:6" ht="28.5" customHeight="1">
      <c r="A1" s="7" t="s">
        <v>36</v>
      </c>
      <c r="B1" s="7" t="s">
        <v>39</v>
      </c>
      <c r="C1" s="10" t="s">
        <v>7</v>
      </c>
      <c r="D1" s="11" t="s">
        <v>38</v>
      </c>
      <c r="E1" s="11"/>
      <c r="F1" s="11"/>
    </row>
    <row r="2" spans="1:6">
      <c r="A2" s="8" t="s">
        <v>42</v>
      </c>
      <c r="B2" s="1" t="s">
        <v>63</v>
      </c>
      <c r="C2" s="43" t="s">
        <v>37</v>
      </c>
      <c r="D2" s="1" t="s">
        <v>6</v>
      </c>
      <c r="E2" s="12"/>
      <c r="F2" s="12"/>
    </row>
    <row r="3" spans="1:6">
      <c r="A3" s="8" t="s">
        <v>43</v>
      </c>
      <c r="B3" s="1" t="s">
        <v>64</v>
      </c>
      <c r="C3" s="1" t="s">
        <v>1</v>
      </c>
      <c r="D3" s="1" t="s">
        <v>3</v>
      </c>
    </row>
    <row r="4" spans="1:6">
      <c r="A4" s="8" t="s">
        <v>44</v>
      </c>
      <c r="B4" s="1" t="s">
        <v>65</v>
      </c>
      <c r="C4" s="1" t="s">
        <v>2</v>
      </c>
      <c r="D4" s="1" t="s">
        <v>4</v>
      </c>
    </row>
    <row r="5" spans="1:6">
      <c r="A5" s="8" t="s">
        <v>45</v>
      </c>
      <c r="B5" s="1" t="s">
        <v>66</v>
      </c>
      <c r="C5" s="1" t="s">
        <v>34</v>
      </c>
      <c r="D5" s="1" t="s">
        <v>5</v>
      </c>
    </row>
    <row r="6" spans="1:6">
      <c r="A6" s="8" t="s">
        <v>46</v>
      </c>
      <c r="B6" s="1" t="s">
        <v>67</v>
      </c>
      <c r="C6" s="1" t="s">
        <v>35</v>
      </c>
    </row>
    <row r="7" spans="1:6">
      <c r="A7" s="8" t="s">
        <v>47</v>
      </c>
      <c r="B7" s="1" t="s">
        <v>68</v>
      </c>
      <c r="C7" s="1" t="s">
        <v>29</v>
      </c>
    </row>
    <row r="8" spans="1:6">
      <c r="A8" s="8" t="s">
        <v>48</v>
      </c>
      <c r="B8" s="1" t="s">
        <v>69</v>
      </c>
      <c r="C8" s="1" t="s">
        <v>36</v>
      </c>
    </row>
    <row r="9" spans="1:6" ht="30">
      <c r="A9" s="8" t="s">
        <v>49</v>
      </c>
      <c r="B9" s="9" t="s">
        <v>70</v>
      </c>
    </row>
    <row r="10" spans="1:6">
      <c r="A10" s="8" t="s">
        <v>50</v>
      </c>
      <c r="B10" s="2" t="s">
        <v>71</v>
      </c>
    </row>
    <row r="11" spans="1:6">
      <c r="A11" s="8" t="s">
        <v>51</v>
      </c>
      <c r="B11" s="1" t="s">
        <v>72</v>
      </c>
    </row>
    <row r="12" spans="1:6">
      <c r="A12" s="8" t="s">
        <v>52</v>
      </c>
      <c r="B12" s="1" t="s">
        <v>73</v>
      </c>
    </row>
    <row r="13" spans="1:6">
      <c r="A13" s="8" t="s">
        <v>53</v>
      </c>
      <c r="B13" s="1" t="s">
        <v>74</v>
      </c>
    </row>
    <row r="14" spans="1:6" ht="30">
      <c r="A14" s="8" t="s">
        <v>54</v>
      </c>
      <c r="B14" s="2" t="s">
        <v>75</v>
      </c>
    </row>
    <row r="15" spans="1:6">
      <c r="A15" s="8" t="s">
        <v>55</v>
      </c>
      <c r="B15" s="1" t="s">
        <v>76</v>
      </c>
    </row>
    <row r="16" spans="1:6">
      <c r="A16" s="8" t="s">
        <v>56</v>
      </c>
    </row>
    <row r="17" spans="1:1">
      <c r="A17" s="8" t="s">
        <v>57</v>
      </c>
    </row>
    <row r="18" spans="1:1">
      <c r="A18" s="8" t="s">
        <v>58</v>
      </c>
    </row>
    <row r="19" spans="1:1">
      <c r="A19" s="8" t="s">
        <v>59</v>
      </c>
    </row>
    <row r="20" spans="1:1" ht="30">
      <c r="A20" s="8" t="s">
        <v>60</v>
      </c>
    </row>
    <row r="21" spans="1:1" ht="30">
      <c r="A21" s="8" t="s">
        <v>61</v>
      </c>
    </row>
    <row r="22" spans="1:1">
      <c r="A22" s="8" t="s">
        <v>62</v>
      </c>
    </row>
    <row r="24" spans="1:1">
      <c r="A24" s="8"/>
    </row>
    <row r="25" spans="1:1">
      <c r="A25" s="8"/>
    </row>
    <row r="26" spans="1:1">
      <c r="A26" s="8"/>
    </row>
    <row r="27" spans="1:1">
      <c r="A27" s="8"/>
    </row>
    <row r="29" spans="1:1">
      <c r="A29" s="8"/>
    </row>
    <row r="31" spans="1:1">
      <c r="A31" s="8"/>
    </row>
    <row r="32" spans="1:1">
      <c r="A32" s="8"/>
    </row>
    <row r="34" spans="1:1">
      <c r="A34" s="8"/>
    </row>
    <row r="36" spans="1:1">
      <c r="A36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3" spans="1:1">
      <c r="A43" s="8"/>
    </row>
    <row r="44" spans="1:1">
      <c r="A44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EF93D83CAFC84A96F60D14C1A635F8" ma:contentTypeVersion="12" ma:contentTypeDescription="Crear nuevo documento." ma:contentTypeScope="" ma:versionID="c1e1cb7e7a17b8f0cb009b629c6926fa">
  <xsd:schema xmlns:xsd="http://www.w3.org/2001/XMLSchema" xmlns:xs="http://www.w3.org/2001/XMLSchema" xmlns:p="http://schemas.microsoft.com/office/2006/metadata/properties" xmlns:ns2="975e6d86-0457-4d81-89a1-5c85f652f20b" xmlns:ns3="7f854fd8-63cb-42a3-977f-161619776c3e" targetNamespace="http://schemas.microsoft.com/office/2006/metadata/properties" ma:root="true" ma:fieldsID="01863b8a2523effcc881fb22149ee2ce" ns2:_="" ns3:_="">
    <xsd:import namespace="975e6d86-0457-4d81-89a1-5c85f652f20b"/>
    <xsd:import namespace="7f854fd8-63cb-42a3-977f-161619776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e6d86-0457-4d81-89a1-5c85f652f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54fd8-63cb-42a3-977f-161619776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958BD3-03CC-4DBD-8512-27A1C1F96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e6d86-0457-4d81-89a1-5c85f652f20b"/>
    <ds:schemaRef ds:uri="7f854fd8-63cb-42a3-977f-161619776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C9C851-3021-40A6-BC97-40C32502D6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E29D00-4446-4B23-BF7D-A1E683BEA882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975e6d86-0457-4d81-89a1-5c85f652f20b"/>
    <ds:schemaRef ds:uri="http://schemas.microsoft.com/office/infopath/2007/PartnerControls"/>
    <ds:schemaRef ds:uri="http://purl.org/dc/elements/1.1/"/>
    <ds:schemaRef ds:uri="7f854fd8-63cb-42a3-977f-161619776c3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PAII-45_GA</vt:lpstr>
      <vt:lpstr>PAII-46_GA</vt:lpstr>
      <vt:lpstr>Gestión Ambiental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Galindo</dc:creator>
  <cp:lastModifiedBy>YOLANDA MARCELA GARZON MOYANO</cp:lastModifiedBy>
  <cp:lastPrinted>2020-02-25T20:07:58Z</cp:lastPrinted>
  <dcterms:created xsi:type="dcterms:W3CDTF">2014-04-04T20:17:35Z</dcterms:created>
  <dcterms:modified xsi:type="dcterms:W3CDTF">2021-04-27T17:57:47Z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0x01010015EF93D83CAFC84A96F60D14C1A635F8</vt:lpwstr>
  </property>
</Properties>
</file>