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Yolanda.garzon\Documents\PAII\Indicadores 2021\6. GRS\"/>
    </mc:Choice>
  </mc:AlternateContent>
  <xr:revisionPtr revIDLastSave="0" documentId="13_ncr:1_{043A7150-EB89-4997-9806-CAB771815DE9}" xr6:coauthVersionLast="46" xr6:coauthVersionMax="46" xr10:uidLastSave="{00000000-0000-0000-0000-000000000000}"/>
  <workbookProtection workbookAlgorithmName="SHA-512" workbookHashValue="s2UcQT9PneunTF3rv7ASeGIBTsNmvBgMJfy/9QdfDS9sgTaE3r1HbtBPjq7jSEezpRasrk9Ixabcb/UM7MRWIA==" workbookSaltValue="TCJJArVexOL3ObrfRYkd0g==" workbookSpinCount="100000" lockStructure="1"/>
  <bookViews>
    <workbookView xWindow="28680" yWindow="1440" windowWidth="20730" windowHeight="11160" tabRatio="547" xr2:uid="{00000000-000D-0000-FFFF-FFFF00000000}"/>
  </bookViews>
  <sheets>
    <sheet name="PAII-48_GR" sheetId="7" r:id="rId1"/>
    <sheet name="PAII-52_GR" sheetId="13" r:id="rId2"/>
    <sheet name="PAII-53_GR" sheetId="14" r:id="rId3"/>
    <sheet name="PAII-54_GR" sheetId="15" r:id="rId4"/>
    <sheet name="PAII-55_GR" sheetId="17" r:id="rId5"/>
    <sheet name="Gestion de Riesgo" sheetId="8" state="hidden" r:id="rId6"/>
    <sheet name="Desplegables" sheetId="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4" l="1"/>
  <c r="F16" i="14" s="1"/>
  <c r="V18" i="13"/>
  <c r="F16" i="17"/>
  <c r="V18" i="17"/>
  <c r="D19" i="17"/>
  <c r="D18" i="17"/>
  <c r="D17" i="17"/>
  <c r="D16" i="17"/>
  <c r="D10" i="17"/>
  <c r="H10" i="17"/>
  <c r="O10" i="17"/>
  <c r="S10" i="17"/>
  <c r="V10" i="17"/>
  <c r="Y8" i="17"/>
  <c r="W8" i="17"/>
  <c r="U8" i="17"/>
  <c r="Q8" i="17"/>
  <c r="N8" i="17"/>
  <c r="V18" i="15"/>
  <c r="D19" i="15"/>
  <c r="D18" i="15"/>
  <c r="D17" i="15"/>
  <c r="D16" i="15"/>
  <c r="F16" i="15" s="1"/>
  <c r="D10" i="15"/>
  <c r="H10" i="15"/>
  <c r="O10" i="15"/>
  <c r="S10" i="15"/>
  <c r="V10" i="15"/>
  <c r="Y8" i="15"/>
  <c r="W8" i="15"/>
  <c r="U8" i="15"/>
  <c r="Q8" i="15"/>
  <c r="N8" i="15"/>
  <c r="V18" i="14"/>
  <c r="D19" i="14"/>
  <c r="D18" i="14"/>
  <c r="D17" i="14"/>
  <c r="D16" i="14"/>
  <c r="D10" i="14"/>
  <c r="H10" i="14"/>
  <c r="O10" i="14"/>
  <c r="S10" i="14"/>
  <c r="V10" i="14"/>
  <c r="Y8" i="14"/>
  <c r="W8" i="14"/>
  <c r="U8" i="14"/>
  <c r="Q8" i="14"/>
  <c r="N8" i="14"/>
  <c r="D19" i="13"/>
  <c r="D18" i="13"/>
  <c r="D17" i="13"/>
  <c r="D16" i="13"/>
  <c r="F16" i="13" s="1"/>
  <c r="D10" i="13"/>
  <c r="H10" i="13"/>
  <c r="O10" i="13"/>
  <c r="S10" i="13"/>
  <c r="V10" i="13"/>
  <c r="Y8" i="13"/>
  <c r="W8" i="13"/>
  <c r="U8" i="13"/>
  <c r="Q8" i="13"/>
  <c r="N8" i="13"/>
  <c r="V18" i="7"/>
  <c r="D19" i="7"/>
  <c r="D18" i="7"/>
  <c r="D17" i="7"/>
  <c r="D16" i="7"/>
  <c r="F16" i="7" s="1"/>
  <c r="D10" i="7"/>
  <c r="H10" i="7"/>
  <c r="O10" i="7"/>
  <c r="S10" i="7"/>
  <c r="V10" i="7"/>
  <c r="Y8" i="7"/>
  <c r="W8" i="7"/>
  <c r="U8" i="7"/>
  <c r="Q8" i="7"/>
  <c r="N8" i="7"/>
  <c r="C16" i="8"/>
  <c r="T14" i="8"/>
  <c r="T13" i="8"/>
  <c r="T12" i="8"/>
  <c r="T11" i="8"/>
  <c r="T10" i="8"/>
  <c r="T9" i="8"/>
  <c r="T8" i="8"/>
  <c r="T7" i="8"/>
  <c r="T6" i="8"/>
  <c r="F19" i="17" l="1"/>
  <c r="F18" i="17"/>
  <c r="E20" i="17"/>
  <c r="D20" i="17" l="1"/>
  <c r="F20" i="17" s="1"/>
  <c r="F18" i="15" l="1"/>
  <c r="E20" i="15"/>
  <c r="F19" i="14"/>
  <c r="E20" i="14"/>
  <c r="D20" i="15" l="1"/>
  <c r="F20" i="15" s="1"/>
  <c r="D20" i="14"/>
  <c r="F20" i="14" s="1"/>
  <c r="F18" i="13" l="1"/>
  <c r="E20" i="13"/>
  <c r="D20" i="13" l="1"/>
  <c r="F20" i="13" s="1"/>
  <c r="D20" i="7"/>
  <c r="E20" i="7" l="1"/>
  <c r="F2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tc={40383F60-6E8E-48BF-A76E-FA85D0E1FF34}</author>
    <author>tc={5028081C-EBC9-4D98-A06E-BE55DAD27197}</author>
    <author>tc={DE52DE06-104A-4161-8EEC-E767B99DEBDC}</author>
    <author>tc={3363647D-1B9A-4ABB-A82F-FAF1279EB4A6}</author>
    <author>JACQUELINE ORTIZ MORENO</author>
  </authors>
  <commentList>
    <comment ref="D6" authorId="0" shapeId="0" xr:uid="{40383F60-6E8E-48BF-A76E-FA85D0E1FF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sugiere eliminar actividad, dado que esta asociada al plan de adecuación y sostenibilidad.</t>
      </text>
    </comment>
    <comment ref="D8" authorId="1" shapeId="0" xr:uid="{5028081C-EBC9-4D98-A06E-BE55DAD271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sugiere eliminar actividad, dado que esta asociada al plan de adecuación y sostenibilidad.</t>
      </text>
    </comment>
    <comment ref="D9" authorId="2" shapeId="0" xr:uid="{DE52DE06-104A-4161-8EEC-E767B99DEBD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sugiere eliminar actividad, dado que esta asociada al Plan Anticorrupción y Atención al Ciudadano.</t>
      </text>
    </comment>
    <comment ref="D10" authorId="3" shapeId="0" xr:uid="{3363647D-1B9A-4ABB-A82F-FAF1279EB4A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actividad PAII 51, esta relacionada con el PAII 52, se sugiere eliminar actividad para evitar reprocesos.</t>
      </text>
    </comment>
    <comment ref="K13" authorId="4" shapeId="0" xr:uid="{8D3D031C-5156-4977-9D1E-3D5DEA0A0B67}">
      <text>
        <r>
          <rPr>
            <b/>
            <sz val="9"/>
            <color indexed="81"/>
            <rFont val="Tahoma"/>
            <family val="2"/>
          </rPr>
          <t>JACQUELINE ORTIZ MORENO:</t>
        </r>
        <r>
          <rPr>
            <sz val="9"/>
            <color indexed="81"/>
            <rFont val="Tahoma"/>
            <family val="2"/>
          </rPr>
          <t xml:space="preserve">
Con corte a diciembre de 2019, se revisaron 18 matrices, de acuerdo a cuadro de control</t>
        </r>
      </text>
    </comment>
  </commentList>
</comments>
</file>

<file path=xl/sharedStrings.xml><?xml version="1.0" encoding="utf-8"?>
<sst xmlns="http://schemas.openxmlformats.org/spreadsheetml/2006/main" count="361" uniqueCount="160">
  <si>
    <t>Periodo</t>
  </si>
  <si>
    <t xml:space="preserve">Eficacia </t>
  </si>
  <si>
    <t>Efectividad</t>
  </si>
  <si>
    <t>Trimestral</t>
  </si>
  <si>
    <t xml:space="preserve">Semestral </t>
  </si>
  <si>
    <t>Anual</t>
  </si>
  <si>
    <t>Bimestral</t>
  </si>
  <si>
    <t xml:space="preserve">Tipo de Indicador </t>
  </si>
  <si>
    <t>Meta</t>
  </si>
  <si>
    <t>Unidad de Medida</t>
  </si>
  <si>
    <t>Frecuencia</t>
  </si>
  <si>
    <t>Programado</t>
  </si>
  <si>
    <t>Ejecutado</t>
  </si>
  <si>
    <t>INFORMACIÓN DEL INDICADOR</t>
  </si>
  <si>
    <t>Ejec/Prog
Vigencia</t>
  </si>
  <si>
    <t>CÓDIGO: PE-FR-006</t>
  </si>
  <si>
    <t>ENE - MAR</t>
  </si>
  <si>
    <t>ABR - JUN</t>
  </si>
  <si>
    <t>JUL - SEPT</t>
  </si>
  <si>
    <t>OCT - DIC</t>
  </si>
  <si>
    <t>%</t>
  </si>
  <si>
    <t xml:space="preserve">PROCESO: PLANEACIÓN ESTRATÉGICA </t>
  </si>
  <si>
    <t>Objetivo Indicador</t>
  </si>
  <si>
    <t>ID-Act</t>
  </si>
  <si>
    <t>Peso/100</t>
  </si>
  <si>
    <t>Descripción Actividad</t>
  </si>
  <si>
    <t>Nombre</t>
  </si>
  <si>
    <t>Tipo de Indicador</t>
  </si>
  <si>
    <t>Formula</t>
  </si>
  <si>
    <t>Producto</t>
  </si>
  <si>
    <t>Fuente de datos</t>
  </si>
  <si>
    <t>FORMATO FICHA TÉCNICA INDICADORES DE GESTIÓN</t>
  </si>
  <si>
    <t>VERSIÓN: 4</t>
  </si>
  <si>
    <t>Proceso:</t>
  </si>
  <si>
    <t>Calidad</t>
  </si>
  <si>
    <t>Economía</t>
  </si>
  <si>
    <t>Proceso</t>
  </si>
  <si>
    <t>Eficiencia</t>
  </si>
  <si>
    <t>Periodicidad</t>
  </si>
  <si>
    <t>Subproceso</t>
  </si>
  <si>
    <t>Sub-Proceso:</t>
  </si>
  <si>
    <t>Nombre del Indicador</t>
  </si>
  <si>
    <t>1.(PE) Planeación estratégica</t>
  </si>
  <si>
    <t>1.(GR) Gestión de riesgos</t>
  </si>
  <si>
    <t>1.(GS) Gestión social</t>
  </si>
  <si>
    <t>1.(CC) Comunicación corporativa</t>
  </si>
  <si>
    <t>1.(GA) Gestión ambiental</t>
  </si>
  <si>
    <t>2.(PP) Planeación de Proyectos</t>
  </si>
  <si>
    <t>2. (EP) Ejecución de Proyectos</t>
  </si>
  <si>
    <t>2.(OP) Operación y  mantenimiento de proyectos</t>
  </si>
  <si>
    <t>2. (EN) Explotación y gestión de negocios</t>
  </si>
  <si>
    <t>3. (GL) Gestión legal</t>
  </si>
  <si>
    <t>3. (GC) Gestión contractual</t>
  </si>
  <si>
    <t>3. (AP) Gestión de adquisición predial</t>
  </si>
  <si>
    <t>3. (SI) Gestión de seguridad de la información</t>
  </si>
  <si>
    <t>3. (TH) Gestión Humano</t>
  </si>
  <si>
    <t>3. (GF) Gestión financiera</t>
  </si>
  <si>
    <t>3. (AL) Gestión administrativa y logística</t>
  </si>
  <si>
    <t>3. (GD) Gestión documental</t>
  </si>
  <si>
    <t>3. (IT) Administración de recursos IT</t>
  </si>
  <si>
    <t>4. (EM) Evaluación y  mejoramiento  de la gestión</t>
  </si>
  <si>
    <t>4. (AD) Administración de asuntos disciplinarios</t>
  </si>
  <si>
    <t>4. (GP) Gestión de PQRS</t>
  </si>
  <si>
    <t>2. (ECV) Gestión de la Captura de Valor ECV</t>
  </si>
  <si>
    <t>2. (GTA) Gestión Técnica en Arquitectura y Urbanismo GTA</t>
  </si>
  <si>
    <t>3.(GPS) Ejecución presupuestal</t>
  </si>
  <si>
    <t>3.(GTS) Gestión tesorería</t>
  </si>
  <si>
    <t>3. (SGC) Gestión contable</t>
  </si>
  <si>
    <t>3. (GTB) Gestión tributaria</t>
  </si>
  <si>
    <t xml:space="preserve">3. (CMN) Gestión caja menor </t>
  </si>
  <si>
    <t>3.(AMB) Administración Y  Mantenimiento Bienes Inmuebles</t>
  </si>
  <si>
    <t>3. (PGC) Planeación Gestión de Compras</t>
  </si>
  <si>
    <t>3. (ETI) Estrategia de TI</t>
  </si>
  <si>
    <t>3. (OTI) Gestion de la Operación OTI</t>
  </si>
  <si>
    <t>3. (PIT) Proyectos de TI</t>
  </si>
  <si>
    <t>3. (ADS) Adquisición del Suelo</t>
  </si>
  <si>
    <t>3. (PGS) Planificación de Gestión del Suelo</t>
  </si>
  <si>
    <t>Fuente de Información</t>
  </si>
  <si>
    <t>Grafico Meta VS. Avance</t>
  </si>
  <si>
    <t>INFORME DE AVANCE CUALITATIVO</t>
  </si>
  <si>
    <t>MEDICIÓN DEL AVANCE Y CUMPLIMIENTO DEL INDICADOR</t>
  </si>
  <si>
    <t>Línea base</t>
  </si>
  <si>
    <t>ID PAII</t>
  </si>
  <si>
    <t>Ponderación</t>
  </si>
  <si>
    <t>Responsable de la Medición</t>
  </si>
  <si>
    <t>Producto Obtenido</t>
  </si>
  <si>
    <t>Retrasos y soluciones</t>
  </si>
  <si>
    <t>Objetivo del indicador</t>
  </si>
  <si>
    <t>1er Trimestre</t>
  </si>
  <si>
    <t>2do Trimestre</t>
  </si>
  <si>
    <t>3er Trimestre</t>
  </si>
  <si>
    <t>4to Trimestre</t>
  </si>
  <si>
    <t>Total</t>
  </si>
  <si>
    <t>Programación 2021</t>
  </si>
  <si>
    <t>Línea base
2020</t>
  </si>
  <si>
    <t>Meta
2021</t>
  </si>
  <si>
    <t>Formula del Indicador</t>
  </si>
  <si>
    <t>Fecha Inicio</t>
  </si>
  <si>
    <t>Fecha Fin</t>
  </si>
  <si>
    <t>PAII -47</t>
  </si>
  <si>
    <t>Actualizar la gestión de riesgos institucionales de acuerdo con los últimos cambios normativos.</t>
  </si>
  <si>
    <t>PAII -48</t>
  </si>
  <si>
    <t>Realizar el monitoreo de los riesgos institucionales</t>
  </si>
  <si>
    <t>Monitoreo de los riesgos institucionales</t>
  </si>
  <si>
    <t>Medir el avance del monitoreo de los riesgos institucionales</t>
  </si>
  <si>
    <t>Porcentaje</t>
  </si>
  <si>
    <t>Formatos para seguimiento de riesgos institucionales con codigo GR-FR-004</t>
  </si>
  <si>
    <t>(N° de monitoreos realizados/ 12 monitoreos programados)*100</t>
  </si>
  <si>
    <t>Monitoreo Consolidado</t>
  </si>
  <si>
    <t>PAII -49</t>
  </si>
  <si>
    <t xml:space="preserve">Revisar la documentación del proceso para mejorar su operación </t>
  </si>
  <si>
    <t>PAII -50</t>
  </si>
  <si>
    <t>Publicar y socializar los riesgos de corrupción a los que se enfrentan los procesos de la EMB</t>
  </si>
  <si>
    <t>PAII -51</t>
  </si>
  <si>
    <t>Actualizar los riesgos del proyecto de la PLMB</t>
  </si>
  <si>
    <t>Avance de actualización de los riesgos del proyecto</t>
  </si>
  <si>
    <t>Medir el avance de actualización de los riesgos del proyecto</t>
  </si>
  <si>
    <t>Matriz de riesgos de proyecto año 2020</t>
  </si>
  <si>
    <t>(N°  de riesgos revisados y actualizados /N° de riesgos contemplados en la matriz del proyecto vigente)*100</t>
  </si>
  <si>
    <t>Matriz de riesgos del proyecto PLMB actualizada</t>
  </si>
  <si>
    <t>PAII -52</t>
  </si>
  <si>
    <t>Realizar el monitoreo de los riesgos priorizados del proyecto.</t>
  </si>
  <si>
    <t xml:space="preserve">Monitoreo de los riesgos priorizados del proyecto </t>
  </si>
  <si>
    <t>Medir el avance del monitoreo de los riesgos priorizados de proyecto</t>
  </si>
  <si>
    <t>Formato monitoreo de riesgos de proyecto GR-FR-005</t>
  </si>
  <si>
    <t>PAII -53</t>
  </si>
  <si>
    <t>Atender las denuncias asociadas al mecanismo interno de la EMB (PE-PR-009 Procedimiento interno de reporte de denuncias de la EMB)</t>
  </si>
  <si>
    <t>Denuncias internas atendidas</t>
  </si>
  <si>
    <t>Medir el nivel de respuesta de los requerimientos asociados al mecanismo interno de denuncia</t>
  </si>
  <si>
    <t>Matriz de seguimiento interno de la GRS</t>
  </si>
  <si>
    <t>(N°  de denuncias respondidas/N° de denuncias radicadas)*100</t>
  </si>
  <si>
    <t>Respuesta a las denuncias</t>
  </si>
  <si>
    <t>PAII -54</t>
  </si>
  <si>
    <t>Revisar los análisis de riesgos  asociados a los diferentes procesos de contratación que adelanta la EMB.</t>
  </si>
  <si>
    <t>Analisis de riesgos procesos de contratación</t>
  </si>
  <si>
    <t>Medir el cumplimiento de la revisión de las matrices de riesgos de contratación, para contribuir con los lineamiento de colombia compra eficiente.</t>
  </si>
  <si>
    <t>Cuadro de control solicitudes de analisis de riesgos procesos contractuales</t>
  </si>
  <si>
    <t>(N° de analisis de riesgos revisados/ N° de analisis de riesgos solicitados)*100</t>
  </si>
  <si>
    <t>Analisis de riesgos revisado</t>
  </si>
  <si>
    <t>PAII -55</t>
  </si>
  <si>
    <t>Administrar las pólizas de seguros de la EMB</t>
  </si>
  <si>
    <t>Administración pólizas EMB</t>
  </si>
  <si>
    <t>Medir el avance a la correcta administración de las pólizas de seguros de la EMB</t>
  </si>
  <si>
    <t>Cuadro de control solicitudes de revisión de polizas de la EMB</t>
  </si>
  <si>
    <t>Gestión de polizas</t>
  </si>
  <si>
    <t>Líder del proceso</t>
  </si>
  <si>
    <t xml:space="preserve">Avance y logros </t>
  </si>
  <si>
    <t>N° de cambios realizados al estado de las póliza (cambios de fecha - modificaciones contractuales - siniestros)/  N° de cambios solicitados al estado de la póliza</t>
  </si>
  <si>
    <t>PAPEL DE TRABAJO 
INDICADORES DE GESTIÓN 2021</t>
  </si>
  <si>
    <t>Se realizó monitoreo en los meses enero, febrero y marzo de los riesgos de los procesos correspondiente a los meses de diciembre, enero y febrero respectivamente.</t>
  </si>
  <si>
    <t>No se presentan para este periódo</t>
  </si>
  <si>
    <t>Informes de Monitoreo de riesgos de los meses de diciembre, enero y febrero.</t>
  </si>
  <si>
    <t>Se realizó monitoreo en los meses enero, febrero y marzo de los riesgos del proyecto correspondiente a los meses de diciembre, enero y febrero respectivamente.</t>
  </si>
  <si>
    <t>En los meses de enero, febrero y marzo no se recibieron denuncias a través del canales dispuestos.</t>
  </si>
  <si>
    <t>N/A</t>
  </si>
  <si>
    <t>Para el primer trimestre del año 2021, fueron remitidas a la Gerencia de Riesgos y Seguridad 90 análisis de riesgos de procesos de contratación, de los cuales el 100% tuvieron la validación por parte de esta Gerencia, de la misma manera 86 contaron con retroalimentación debido a ajustes requeridos con el fin de dar cumplimiento a los lineamientos dados por Colombia Compra Eficiente.</t>
  </si>
  <si>
    <t>No se presentaron retrasos</t>
  </si>
  <si>
    <t>Análisis de riesgos con validación final de la GRS</t>
  </si>
  <si>
    <t>Se reportó un siniestro en la póliza de RCSP.</t>
  </si>
  <si>
    <t>Reporte de la aseguradora sobre el siniestro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</si>
</sst>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>
    <font>
      <sz val="11"/>
      <color indexed="8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1"/>
    </font>
    <font>
      <sz val="11"/>
      <color indexed="8"/>
      <name val="Arial1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8" fillId="0" borderId="0" applyBorder="0" applyProtection="0"/>
    <xf numFmtId="9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5" fillId="4" borderId="6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4" borderId="13" xfId="0" applyNumberFormat="1" applyFont="1" applyFill="1" applyBorder="1" applyAlignment="1">
      <alignment horizontal="center" vertical="center" wrapText="1"/>
    </xf>
    <xf numFmtId="0" fontId="13" fillId="4" borderId="13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vertical="center"/>
    </xf>
    <xf numFmtId="0" fontId="16" fillId="0" borderId="0" xfId="0" applyFont="1"/>
    <xf numFmtId="0" fontId="16" fillId="0" borderId="6" xfId="0" applyFont="1" applyBorder="1" applyAlignment="1">
      <alignment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16" xfId="0" applyFont="1" applyBorder="1"/>
    <xf numFmtId="0" fontId="16" fillId="0" borderId="0" xfId="0" applyFont="1" applyBorder="1"/>
    <xf numFmtId="0" fontId="17" fillId="7" borderId="0" xfId="0" applyFont="1" applyFill="1" applyBorder="1" applyAlignment="1">
      <alignment vertical="center"/>
    </xf>
    <xf numFmtId="0" fontId="16" fillId="0" borderId="4" xfId="0" applyFont="1" applyBorder="1"/>
    <xf numFmtId="0" fontId="17" fillId="0" borderId="6" xfId="0" applyNumberFormat="1" applyFont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9" fontId="17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9" fontId="16" fillId="0" borderId="6" xfId="2" applyFont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center" vertical="center" wrapText="1"/>
    </xf>
    <xf numFmtId="9" fontId="16" fillId="3" borderId="6" xfId="0" applyNumberFormat="1" applyFont="1" applyFill="1" applyBorder="1" applyAlignment="1">
      <alignment horizontal="center" vertical="center"/>
    </xf>
    <xf numFmtId="9" fontId="17" fillId="3" borderId="6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5" xfId="0" applyFont="1" applyBorder="1"/>
    <xf numFmtId="0" fontId="16" fillId="0" borderId="8" xfId="0" applyFont="1" applyBorder="1"/>
    <xf numFmtId="0" fontId="19" fillId="6" borderId="6" xfId="0" applyFont="1" applyFill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6" fillId="7" borderId="9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9" fontId="16" fillId="0" borderId="6" xfId="2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9" fontId="16" fillId="0" borderId="6" xfId="2" applyFont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9" fontId="12" fillId="0" borderId="0" xfId="0" applyNumberFormat="1" applyFont="1" applyAlignment="1">
      <alignment horizontal="center"/>
    </xf>
    <xf numFmtId="9" fontId="16" fillId="0" borderId="6" xfId="0" applyNumberFormat="1" applyFont="1" applyBorder="1" applyAlignment="1">
      <alignment horizontal="center" vertical="center"/>
    </xf>
    <xf numFmtId="9" fontId="12" fillId="9" borderId="6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/>
    </xf>
    <xf numFmtId="9" fontId="16" fillId="3" borderId="6" xfId="2" applyFont="1" applyFill="1" applyBorder="1" applyAlignment="1">
      <alignment horizontal="center" vertical="center"/>
    </xf>
    <xf numFmtId="9" fontId="16" fillId="0" borderId="6" xfId="2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9" fontId="12" fillId="0" borderId="6" xfId="2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 wrapText="1"/>
    </xf>
    <xf numFmtId="14" fontId="12" fillId="0" borderId="0" xfId="0" applyNumberFormat="1" applyFont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 wrapText="1"/>
    </xf>
    <xf numFmtId="9" fontId="12" fillId="9" borderId="6" xfId="2" applyFont="1" applyFill="1" applyBorder="1" applyAlignment="1">
      <alignment horizontal="center" vertical="center" wrapText="1"/>
    </xf>
    <xf numFmtId="9" fontId="12" fillId="9" borderId="6" xfId="0" applyNumberFormat="1" applyFont="1" applyFill="1" applyBorder="1" applyAlignment="1">
      <alignment horizontal="center" vertical="center" wrapText="1"/>
    </xf>
    <xf numFmtId="14" fontId="12" fillId="9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justify" vertical="center" wrapText="1"/>
    </xf>
    <xf numFmtId="0" fontId="18" fillId="4" borderId="6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2" borderId="6" xfId="0" applyNumberFormat="1" applyFont="1" applyFill="1" applyBorder="1" applyAlignment="1">
      <alignment horizontal="center" vertical="center"/>
    </xf>
    <xf numFmtId="0" fontId="17" fillId="6" borderId="6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justify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7" fillId="5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6" xfId="2" applyNumberFormat="1" applyFont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7" borderId="0" xfId="0" applyFont="1" applyFill="1" applyBorder="1" applyAlignment="1">
      <alignment horizontal="center"/>
    </xf>
    <xf numFmtId="1" fontId="16" fillId="7" borderId="9" xfId="0" applyNumberFormat="1" applyFont="1" applyFill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9" fontId="16" fillId="0" borderId="6" xfId="2" applyFont="1" applyBorder="1" applyAlignment="1">
      <alignment horizontal="center" vertical="center"/>
    </xf>
    <xf numFmtId="9" fontId="16" fillId="7" borderId="9" xfId="2" applyFont="1" applyFill="1" applyBorder="1" applyAlignment="1">
      <alignment horizontal="center" vertical="center" wrapText="1"/>
    </xf>
    <xf numFmtId="9" fontId="16" fillId="7" borderId="11" xfId="2" applyFont="1" applyFill="1" applyBorder="1" applyAlignment="1">
      <alignment horizontal="center" vertical="center" wrapText="1"/>
    </xf>
    <xf numFmtId="9" fontId="16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9" fontId="16" fillId="7" borderId="9" xfId="0" applyNumberFormat="1" applyFont="1" applyFill="1" applyBorder="1" applyAlignment="1">
      <alignment horizontal="center" vertical="center" wrapText="1"/>
    </xf>
    <xf numFmtId="0" fontId="16" fillId="7" borderId="11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</cellXfs>
  <cellStyles count="30">
    <cellStyle name="Millares [0] 2" xfId="15" xr:uid="{6A8483B9-ECBC-4059-B8C3-0DE74E4B4D58}"/>
    <cellStyle name="Millares [0] 3" xfId="24" xr:uid="{63988AE1-4273-4B6E-927C-C14832D17CE6}"/>
    <cellStyle name="Millares [0] 4" xfId="28" xr:uid="{286AC1EE-89AF-44E3-A7DA-0D9A8FAD2DB2}"/>
    <cellStyle name="Normal" xfId="0" builtinId="0"/>
    <cellStyle name="Normal 2" xfId="1" xr:uid="{00000000-0005-0000-0000-000001000000}"/>
    <cellStyle name="Normal 3" xfId="3" xr:uid="{F7758CCE-9F93-49F9-AF21-2B99E70CFA05}"/>
    <cellStyle name="Normal 4" xfId="6" xr:uid="{345AF293-9E7C-4982-97CE-D03E973C8590}"/>
    <cellStyle name="Normal 4 2" xfId="17" xr:uid="{E1AE85E8-B4FB-417A-9E19-4DEB55933FCA}"/>
    <cellStyle name="Normal 4 2 2" xfId="26" xr:uid="{72CA24E5-818B-434F-AA4A-C1481AA16E55}"/>
    <cellStyle name="Normal 4 2 3" xfId="29" xr:uid="{354A1256-490B-4D54-B8A1-6BBC8BE548EA}"/>
    <cellStyle name="Normal 4 3" xfId="11" xr:uid="{8EA7F038-9949-41C2-A581-742347DEF6F5}"/>
    <cellStyle name="Normal 4 4" xfId="20" xr:uid="{26B49FC9-110E-4CEC-956C-AF9891C48118}"/>
    <cellStyle name="Normal 5" xfId="5" xr:uid="{41D2F34F-163F-4753-8270-ACC4621C79C3}"/>
    <cellStyle name="Normal 5 2" xfId="8" xr:uid="{885A0DE5-A1C8-46BB-9B2C-5135E8BD8683}"/>
    <cellStyle name="Normal 5 2 2" xfId="13" xr:uid="{DB85A996-1F36-46DA-8C4C-A2847A040AE0}"/>
    <cellStyle name="Normal 5 2 3" xfId="22" xr:uid="{71D214C1-665D-4DFD-B2C4-1360BB5BD372}"/>
    <cellStyle name="Normal 5 3" xfId="10" xr:uid="{54594AA7-9BEA-42C0-AE3B-5C9679164DE0}"/>
    <cellStyle name="Normal 5 4" xfId="19" xr:uid="{54BE5440-ED9E-4A6A-B538-1F5074FC3CE4}"/>
    <cellStyle name="Normal 6" xfId="9" xr:uid="{A224C17C-F198-41C1-8CE5-4E0CBE33BD81}"/>
    <cellStyle name="Normal 6 2" xfId="16" xr:uid="{7028E6F8-E0C9-4C57-9D44-6BF61FA90FA6}"/>
    <cellStyle name="Normal 6 2 2" xfId="25" xr:uid="{64053D12-530C-4327-B732-C640211C1646}"/>
    <cellStyle name="Normal 6 3" xfId="14" xr:uid="{3161B6E8-B281-4DF4-9179-FD5F60AED656}"/>
    <cellStyle name="Normal 6 4" xfId="23" xr:uid="{DF15C249-8618-4D38-B988-F58772F7D4EE}"/>
    <cellStyle name="Porcentaje" xfId="2" builtinId="5"/>
    <cellStyle name="Porcentaje 2" xfId="4" xr:uid="{44D2852C-D7CB-4F2E-92A1-0BB6E21F600F}"/>
    <cellStyle name="Porcentaje 3" xfId="7" xr:uid="{23A88524-4B36-46DC-9CDD-EF35CD4EBA67}"/>
    <cellStyle name="Porcentaje 3 2" xfId="18" xr:uid="{14AAA4A5-266B-42C6-BBD5-3031CD948D92}"/>
    <cellStyle name="Porcentaje 3 2 2" xfId="27" xr:uid="{2E117AC9-E078-48DB-A131-7BCD0344577E}"/>
    <cellStyle name="Porcentaje 3 3" xfId="12" xr:uid="{DDF6849B-1CD4-4E53-B5C3-C39809C7DDCA}"/>
    <cellStyle name="Porcentaje 3 4" xfId="21" xr:uid="{7A377E93-E562-41D4-8F54-4A91A5F1471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'PAII-48_GR'!$E$15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'PAII-48_GR'!$C$16:$C$19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'PAII-48_GR'!$E$16:$E$19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'PAII-48_GR'!$D$15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'PAII-48_GR'!$C$16:$C$19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'PAII-48_GR'!$D$16:$D$19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'PAII-55_GR'!$C$20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'PAII-55_GR'!$D$20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E-461E-9F7F-1A02070BC87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'PAII-55_GR'!$C$20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'PAII-55_GR'!$E$20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E-461E-9F7F-1A02070B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'PAII-48_GR'!$C$20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'PAII-48_GR'!$D$20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4-4FD2-87F2-D4332D5601C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'PAII-48_GR'!$C$20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'PAII-48_GR'!$E$20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4-4FD2-87F2-D4332D56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'PAII-52_GR'!$E$15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'PAII-48_GR'!$C$16:$C$19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'PAII-52_GR'!$E$16:$E$19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5-4079-8B9D-7806C2A1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'PAII-52_GR'!$D$15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'PAII-52_GR'!$C$16:$C$19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'PAII-52_GR'!$D$16:$D$19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5-4079-8B9D-7806C2A1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'PAII-52_GR'!$C$20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'PAII-52_GR'!$D$20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B-463A-ABD8-84D9E207030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'PAII-52_GR'!$C$20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'PAII-52_GR'!$E$20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B-463A-ABD8-84D9E207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'PAII-53_GR'!$E$15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'PAII-48_GR'!$C$16:$C$19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'PAII-53_GR'!$E$16:$E$19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4-40E0-B4AA-942B7656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'PAII-53_GR'!$D$15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'PAII-53_GR'!$C$16:$C$19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'PAII-53_GR'!$D$16:$D$19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4-40E0-B4AA-942B7656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'PAII-53_GR'!$C$20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'PAII-53_GR'!$D$20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D-42C8-9579-5601289CFD6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'PAII-53_GR'!$C$20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'PAII-53_GR'!$E$20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D-42C8-9579-5601289C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'PAII-54_GR'!$E$15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'PAII-48_GR'!$C$16:$C$19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'PAII-54_GR'!$E$16:$E$19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0-4685-B584-B47AFEF4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'PAII-53_GR'!$D$15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'PAII-53_GR'!$C$16:$C$19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'PAII-53_GR'!$D$16:$D$19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0-4685-B584-B47AFEF4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'PAII-54_GR'!$C$20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'PAII-54_GR'!$D$20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6-4F2F-9BDE-924AA152D41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'PAII-54_GR'!$C$20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'PAII-54_GR'!$E$20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6-4F2F-9BDE-924AA152D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'PAII-55_GR'!$E$15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'PAII-48_GR'!$C$16:$C$19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'PAII-55_GR'!$E$16:$E$19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F-413E-A773-DD8A7CAD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'PAII-55_GR'!$D$15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'PAII-55_GR'!$C$16:$C$19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'PAII-55_GR'!$D$16:$D$19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F-413E-A773-DD8A7CADD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127787</xdr:colOff>
      <xdr:row>1</xdr:row>
      <xdr:rowOff>90752</xdr:rowOff>
    </xdr:from>
    <xdr:to>
      <xdr:col>1</xdr:col>
      <xdr:colOff>885825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46803-F358-43F7-961D-102489E7CA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61137" y="119327"/>
          <a:ext cx="758038" cy="776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801106-9838-4209-A3C8-DE767CF17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41EAD72-36CA-404C-81B5-4831FEE70B1A}"/>
            </a:ext>
          </a:extLst>
        </xdr:cNvPr>
        <xdr:cNvSpPr txBox="1"/>
      </xdr:nvSpPr>
      <xdr:spPr>
        <a:xfrm>
          <a:off x="13612245" y="3803196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63CDD82-66A9-4CC2-B31D-93EBD4B3A7A5}"/>
            </a:ext>
          </a:extLst>
        </xdr:cNvPr>
        <xdr:cNvSpPr txBox="1"/>
      </xdr:nvSpPr>
      <xdr:spPr>
        <a:xfrm>
          <a:off x="13774020" y="3984435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A54369D-5438-4583-9272-DA8DEE88C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213179</xdr:colOff>
      <xdr:row>1</xdr:row>
      <xdr:rowOff>154214</xdr:rowOff>
    </xdr:from>
    <xdr:to>
      <xdr:col>24</xdr:col>
      <xdr:colOff>1084035</xdr:colOff>
      <xdr:row>3</xdr:row>
      <xdr:rowOff>263072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1A72E60-45C1-42EB-8470-2F0CAC6EDFC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8804" y="185964"/>
          <a:ext cx="870856" cy="8391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99212</xdr:colOff>
      <xdr:row>1</xdr:row>
      <xdr:rowOff>119328</xdr:rowOff>
    </xdr:from>
    <xdr:to>
      <xdr:col>1</xdr:col>
      <xdr:colOff>866775</xdr:colOff>
      <xdr:row>3</xdr:row>
      <xdr:rowOff>200026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68172F-15F7-4B90-9640-0CCC828AB5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32562" y="147903"/>
          <a:ext cx="767563" cy="8045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E2E4B88-E6F9-42A8-9AC0-C55E1CE4A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90C6FF5-4FE9-45F4-A2C3-4D4173404B81}"/>
            </a:ext>
          </a:extLst>
        </xdr:cNvPr>
        <xdr:cNvSpPr txBox="1"/>
      </xdr:nvSpPr>
      <xdr:spPr>
        <a:xfrm>
          <a:off x="13104699" y="415017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17D643A-D9F6-494D-A648-659C433F58F5}"/>
            </a:ext>
          </a:extLst>
        </xdr:cNvPr>
        <xdr:cNvSpPr txBox="1"/>
      </xdr:nvSpPr>
      <xdr:spPr>
        <a:xfrm>
          <a:off x="13266474" y="433686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B389206-9602-4BE5-9878-5AC776B7F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89353</xdr:colOff>
      <xdr:row>1</xdr:row>
      <xdr:rowOff>97065</xdr:rowOff>
    </xdr:from>
    <xdr:to>
      <xdr:col>24</xdr:col>
      <xdr:colOff>1219200</xdr:colOff>
      <xdr:row>3</xdr:row>
      <xdr:rowOff>285750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528DD17-8125-4DE2-A784-9692D8F2103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2603" y="125640"/>
          <a:ext cx="1129847" cy="912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127787</xdr:colOff>
      <xdr:row>1</xdr:row>
      <xdr:rowOff>100278</xdr:rowOff>
    </xdr:from>
    <xdr:to>
      <xdr:col>1</xdr:col>
      <xdr:colOff>866775</xdr:colOff>
      <xdr:row>3</xdr:row>
      <xdr:rowOff>219076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075B3E-0BD0-4BB1-B5F2-6E4F29A80C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61137" y="128853"/>
          <a:ext cx="738988" cy="8426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56BFC4-1492-4563-A13A-B7681FB13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DC8367E-55DD-42E6-A0A7-D6E4F6FD9766}"/>
            </a:ext>
          </a:extLst>
        </xdr:cNvPr>
        <xdr:cNvSpPr txBox="1"/>
      </xdr:nvSpPr>
      <xdr:spPr>
        <a:xfrm>
          <a:off x="13104699" y="415017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234A20D-E3DB-42C5-8D63-D5BB22A38CD3}"/>
            </a:ext>
          </a:extLst>
        </xdr:cNvPr>
        <xdr:cNvSpPr txBox="1"/>
      </xdr:nvSpPr>
      <xdr:spPr>
        <a:xfrm>
          <a:off x="13266474" y="433686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0E21FA6-0150-4C34-80EB-B2A557AD9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89353</xdr:colOff>
      <xdr:row>1</xdr:row>
      <xdr:rowOff>97065</xdr:rowOff>
    </xdr:from>
    <xdr:to>
      <xdr:col>24</xdr:col>
      <xdr:colOff>1200150</xdr:colOff>
      <xdr:row>3</xdr:row>
      <xdr:rowOff>266700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9474352-0271-4AE7-9A95-A652ADFB3FF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2603" y="125640"/>
          <a:ext cx="1110797" cy="893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99211</xdr:colOff>
      <xdr:row>1</xdr:row>
      <xdr:rowOff>109803</xdr:rowOff>
    </xdr:from>
    <xdr:to>
      <xdr:col>1</xdr:col>
      <xdr:colOff>885825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7D2BB5-9DC4-406D-8430-1BA3CEE000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32561" y="138378"/>
          <a:ext cx="786614" cy="8236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AFCD903-0DCC-45F2-8D03-05CB40050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8649E4B-E989-4466-B14D-878B5C555C61}"/>
            </a:ext>
          </a:extLst>
        </xdr:cNvPr>
        <xdr:cNvSpPr txBox="1"/>
      </xdr:nvSpPr>
      <xdr:spPr>
        <a:xfrm>
          <a:off x="13104699" y="415017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D9ACF51-03EE-4269-B56C-AB1E16B856E4}"/>
            </a:ext>
          </a:extLst>
        </xdr:cNvPr>
        <xdr:cNvSpPr txBox="1"/>
      </xdr:nvSpPr>
      <xdr:spPr>
        <a:xfrm>
          <a:off x="13266474" y="433686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0CB97AE-CAF3-4BD2-B24F-4504E3CF3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89354</xdr:colOff>
      <xdr:row>1</xdr:row>
      <xdr:rowOff>97065</xdr:rowOff>
    </xdr:from>
    <xdr:to>
      <xdr:col>24</xdr:col>
      <xdr:colOff>1171576</xdr:colOff>
      <xdr:row>3</xdr:row>
      <xdr:rowOff>276225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AE71F4-9E33-4B0A-BF4E-4878FAA0666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2604" y="125640"/>
          <a:ext cx="1082222" cy="903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108736</xdr:colOff>
      <xdr:row>1</xdr:row>
      <xdr:rowOff>81228</xdr:rowOff>
    </xdr:from>
    <xdr:to>
      <xdr:col>1</xdr:col>
      <xdr:colOff>847725</xdr:colOff>
      <xdr:row>3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DDB6EA-9079-4F11-A8B2-A2F3744837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42086" y="109803"/>
          <a:ext cx="738989" cy="8426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C368D8-18F7-4C61-A7AC-E8D7B3027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86A2545-26A5-4AFE-B116-97F1D60BCC4F}"/>
            </a:ext>
          </a:extLst>
        </xdr:cNvPr>
        <xdr:cNvSpPr txBox="1"/>
      </xdr:nvSpPr>
      <xdr:spPr>
        <a:xfrm>
          <a:off x="13104699" y="4140653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0FE624C-96C9-4294-B86A-FC4520DB46C4}"/>
            </a:ext>
          </a:extLst>
        </xdr:cNvPr>
        <xdr:cNvSpPr txBox="1"/>
      </xdr:nvSpPr>
      <xdr:spPr>
        <a:xfrm>
          <a:off x="13266474" y="4327335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D4F89F4-555A-441F-BBB1-C98905496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89353</xdr:colOff>
      <xdr:row>1</xdr:row>
      <xdr:rowOff>97065</xdr:rowOff>
    </xdr:from>
    <xdr:to>
      <xdr:col>24</xdr:col>
      <xdr:colOff>1228724</xdr:colOff>
      <xdr:row>3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38B77F9-B1BB-40D9-90AD-17689980073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2603" y="125640"/>
          <a:ext cx="1139371" cy="94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QUELINE ORTIZ MORENO" id="{126B2A7F-0F38-4932-A8DA-1C822F73111E}" userId="S::jacqueline.ortiz@metrodebogota.gov.co::47166e54-f275-4962-9a59-0c4cd0273ee8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" dT="2021-02-15T14:15:31.67" personId="{126B2A7F-0F38-4932-A8DA-1C822F73111E}" id="{40383F60-6E8E-48BF-A76E-FA85D0E1FF34}">
    <text>Se sugiere eliminar actividad, dado que esta asociada al plan de adecuación y sostenibilidad.</text>
  </threadedComment>
  <threadedComment ref="D8" dT="2021-02-15T14:15:37.03" personId="{126B2A7F-0F38-4932-A8DA-1C822F73111E}" id="{5028081C-EBC9-4D98-A06E-BE55DAD27197}">
    <text>Se sugiere eliminar actividad, dado que esta asociada al plan de adecuación y sostenibilidad.</text>
  </threadedComment>
  <threadedComment ref="D9" dT="2021-02-15T14:24:47.94" personId="{126B2A7F-0F38-4932-A8DA-1C822F73111E}" id="{DE52DE06-104A-4161-8EEC-E767B99DEBDC}">
    <text>Se sugiere eliminar actividad, dado que esta asociada al Plan Anticorrupción y Atención al Ciudadano.</text>
  </threadedComment>
  <threadedComment ref="D10" dT="2021-02-15T15:30:57.75" personId="{126B2A7F-0F38-4932-A8DA-1C822F73111E}" id="{3363647D-1B9A-4ABB-A82F-FAF1279EB4A6}">
    <text>La actividad PAII 51, esta relacionada con el PAII 52, se sugiere eliminar actividad para evitar reprocesos.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D953-757A-46B4-BAF7-0D3B9CDE76A0}">
  <sheetPr>
    <tabColor rgb="FF00B0F0"/>
    <pageSetUpPr fitToPage="1"/>
  </sheetPr>
  <dimension ref="B1:Y28"/>
  <sheetViews>
    <sheetView showGridLines="0" tabSelected="1" topLeftCell="A13" zoomScaleNormal="100" workbookViewId="0">
      <selection activeCell="B19" sqref="B19"/>
    </sheetView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 customWidth="1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97"/>
      <c r="C2" s="101" t="s">
        <v>21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98"/>
    </row>
    <row r="3" spans="2:25" ht="28.5" customHeight="1">
      <c r="B3" s="97"/>
      <c r="C3" s="101" t="s">
        <v>31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99"/>
    </row>
    <row r="4" spans="2:25" ht="28.5" customHeight="1">
      <c r="B4" s="97"/>
      <c r="C4" s="102" t="s">
        <v>15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 t="s">
        <v>32</v>
      </c>
      <c r="R4" s="102"/>
      <c r="S4" s="102"/>
      <c r="T4" s="102"/>
      <c r="U4" s="102"/>
      <c r="V4" s="102"/>
      <c r="W4" s="102"/>
      <c r="X4" s="102"/>
      <c r="Y4" s="100"/>
    </row>
    <row r="5" spans="2:25" ht="7.5" customHeight="1"/>
    <row r="6" spans="2:25" ht="22.5" customHeight="1">
      <c r="B6" s="91" t="s">
        <v>13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2:25" ht="3.75" customHeight="1"/>
    <row r="8" spans="2:25" ht="38.25">
      <c r="B8" s="92" t="s">
        <v>33</v>
      </c>
      <c r="C8" s="92"/>
      <c r="D8" s="93" t="s">
        <v>43</v>
      </c>
      <c r="E8" s="93"/>
      <c r="F8" s="93"/>
      <c r="G8" s="93"/>
      <c r="H8" s="92" t="s">
        <v>40</v>
      </c>
      <c r="I8" s="92"/>
      <c r="J8" s="93"/>
      <c r="K8" s="93"/>
      <c r="L8" s="95" t="s">
        <v>82</v>
      </c>
      <c r="M8" s="95"/>
      <c r="N8" s="14" t="str">
        <f>+'Gestion de Riesgo'!B7</f>
        <v>PAII -48</v>
      </c>
      <c r="O8" s="94" t="s">
        <v>25</v>
      </c>
      <c r="P8" s="94"/>
      <c r="Q8" s="96" t="str">
        <f>+'Gestion de Riesgo'!D7</f>
        <v>Realizar el monitoreo de los riesgos institucionales</v>
      </c>
      <c r="R8" s="96"/>
      <c r="S8" s="96"/>
      <c r="T8" s="15" t="s">
        <v>83</v>
      </c>
      <c r="U8" s="26">
        <f>+'Gestion de Riesgo'!C7</f>
        <v>0.25</v>
      </c>
      <c r="V8" s="16" t="s">
        <v>41</v>
      </c>
      <c r="W8" s="66" t="str">
        <f>+'Gestion de Riesgo'!E7</f>
        <v>Monitoreo de los riesgos institucionales</v>
      </c>
      <c r="X8" s="40" t="s">
        <v>87</v>
      </c>
      <c r="Y8" s="46" t="str">
        <f>+'Gestion de Riesgo'!F7</f>
        <v>Medir el avance del monitoreo de los riesgos institucionales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95" t="s">
        <v>27</v>
      </c>
      <c r="C10" s="95"/>
      <c r="D10" s="107" t="str">
        <f>+'Gestion de Riesgo'!H7</f>
        <v xml:space="preserve">Eficacia </v>
      </c>
      <c r="E10" s="107"/>
      <c r="F10" s="95" t="s">
        <v>9</v>
      </c>
      <c r="G10" s="95"/>
      <c r="H10" s="107" t="str">
        <f>+'Gestion de Riesgo'!G7</f>
        <v>Porcentaje</v>
      </c>
      <c r="I10" s="107"/>
      <c r="J10" s="15" t="s">
        <v>10</v>
      </c>
      <c r="K10" s="93" t="s">
        <v>3</v>
      </c>
      <c r="L10" s="93"/>
      <c r="M10" s="105" t="s">
        <v>77</v>
      </c>
      <c r="N10" s="106"/>
      <c r="O10" s="108" t="str">
        <f>+'Gestion de Riesgo'!I7</f>
        <v>Formatos para seguimiento de riesgos institucionales con codigo GR-FR-004</v>
      </c>
      <c r="P10" s="109"/>
      <c r="Q10" s="110"/>
      <c r="R10" s="16" t="s">
        <v>96</v>
      </c>
      <c r="S10" s="93" t="str">
        <f>+'Gestion de Riesgo'!J7</f>
        <v>(N° de monitoreos realizados/ 12 monitoreos programados)*100</v>
      </c>
      <c r="T10" s="93"/>
      <c r="U10" s="15" t="s">
        <v>8</v>
      </c>
      <c r="V10" s="112">
        <f>+'Gestion de Riesgo'!L7</f>
        <v>12</v>
      </c>
      <c r="W10" s="113"/>
      <c r="X10" s="40" t="s">
        <v>84</v>
      </c>
      <c r="Y10" s="47" t="s">
        <v>145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87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38" t="s">
        <v>0</v>
      </c>
      <c r="D15" s="38" t="s">
        <v>11</v>
      </c>
      <c r="E15" s="38" t="s">
        <v>12</v>
      </c>
      <c r="F15" s="38" t="s">
        <v>20</v>
      </c>
      <c r="G15" s="22"/>
      <c r="H15" s="95" t="s">
        <v>78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26">
        <f>+'Gestion de Riesgo'!P7</f>
        <v>0.25</v>
      </c>
      <c r="E16" s="26">
        <v>0.25</v>
      </c>
      <c r="F16" s="27">
        <f>+E16/D16</f>
        <v>1</v>
      </c>
      <c r="G16" s="2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26">
        <f>+'Gestion de Riesgo'!Q7</f>
        <v>0.25</v>
      </c>
      <c r="E17" s="29">
        <v>0</v>
      </c>
      <c r="F17" s="27">
        <v>0</v>
      </c>
      <c r="G17" s="2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28"/>
      <c r="V17" s="95" t="s">
        <v>81</v>
      </c>
      <c r="W17" s="95"/>
      <c r="X17" s="41"/>
      <c r="Y17" s="24"/>
    </row>
    <row r="18" spans="2:25" ht="52.5" customHeight="1">
      <c r="B18" s="21"/>
      <c r="C18" s="25" t="s">
        <v>18</v>
      </c>
      <c r="D18" s="26">
        <f>+'Gestion de Riesgo'!R7</f>
        <v>0.25</v>
      </c>
      <c r="E18" s="29">
        <v>0</v>
      </c>
      <c r="F18" s="27">
        <v>0</v>
      </c>
      <c r="G18" s="2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28"/>
      <c r="V18" s="104">
        <f>+'Gestion de Riesgo'!K7</f>
        <v>8</v>
      </c>
      <c r="W18" s="104"/>
      <c r="X18" s="42"/>
      <c r="Y18" s="24"/>
    </row>
    <row r="19" spans="2:25" ht="52.5" customHeight="1">
      <c r="B19" s="21"/>
      <c r="C19" s="25" t="s">
        <v>19</v>
      </c>
      <c r="D19" s="26">
        <f>+'Gestion de Riesgo'!S7</f>
        <v>0.25</v>
      </c>
      <c r="E19" s="29">
        <v>0</v>
      </c>
      <c r="F19" s="27">
        <v>0</v>
      </c>
      <c r="G19" s="2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28"/>
      <c r="V19" s="111"/>
      <c r="W19" s="111"/>
      <c r="X19" s="39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0.25</v>
      </c>
      <c r="F20" s="32">
        <f t="shared" ref="F20" si="0">E20/D20</f>
        <v>0.25</v>
      </c>
      <c r="G20" s="2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87" t="s">
        <v>79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2:25" ht="32.25" customHeight="1">
      <c r="B24" s="36" t="s">
        <v>0</v>
      </c>
      <c r="C24" s="114" t="s">
        <v>146</v>
      </c>
      <c r="D24" s="115"/>
      <c r="E24" s="115"/>
      <c r="F24" s="115"/>
      <c r="G24" s="115"/>
      <c r="H24" s="115"/>
      <c r="I24" s="115"/>
      <c r="J24" s="115"/>
      <c r="K24" s="115"/>
      <c r="L24" s="116"/>
      <c r="M24" s="114" t="s">
        <v>86</v>
      </c>
      <c r="N24" s="115"/>
      <c r="O24" s="115"/>
      <c r="P24" s="115"/>
      <c r="Q24" s="115"/>
      <c r="R24" s="115"/>
      <c r="S24" s="115"/>
      <c r="T24" s="116"/>
      <c r="U24" s="114" t="s">
        <v>85</v>
      </c>
      <c r="V24" s="115"/>
      <c r="W24" s="115"/>
      <c r="X24" s="115"/>
      <c r="Y24" s="116"/>
    </row>
    <row r="25" spans="2:25" ht="98.25" customHeight="1">
      <c r="B25" s="37" t="s">
        <v>16</v>
      </c>
      <c r="C25" s="117" t="s">
        <v>149</v>
      </c>
      <c r="D25" s="118"/>
      <c r="E25" s="118"/>
      <c r="F25" s="118"/>
      <c r="G25" s="118"/>
      <c r="H25" s="118"/>
      <c r="I25" s="118"/>
      <c r="J25" s="118"/>
      <c r="K25" s="118"/>
      <c r="L25" s="119"/>
      <c r="M25" s="88" t="s">
        <v>150</v>
      </c>
      <c r="N25" s="89"/>
      <c r="O25" s="89"/>
      <c r="P25" s="89"/>
      <c r="Q25" s="89"/>
      <c r="R25" s="89"/>
      <c r="S25" s="89"/>
      <c r="T25" s="90"/>
      <c r="U25" s="88" t="s">
        <v>151</v>
      </c>
      <c r="V25" s="89"/>
      <c r="W25" s="89"/>
      <c r="X25" s="89"/>
      <c r="Y25" s="90"/>
    </row>
    <row r="26" spans="2:25" ht="98.25" customHeight="1">
      <c r="B26" s="25" t="s">
        <v>17</v>
      </c>
      <c r="C26" s="88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9"/>
      <c r="O26" s="89"/>
      <c r="P26" s="89"/>
      <c r="Q26" s="89"/>
      <c r="R26" s="89"/>
      <c r="S26" s="89"/>
      <c r="T26" s="90"/>
      <c r="U26" s="88"/>
      <c r="V26" s="89"/>
      <c r="W26" s="89"/>
      <c r="X26" s="89"/>
      <c r="Y26" s="90"/>
    </row>
    <row r="27" spans="2:25" ht="98.25" customHeight="1">
      <c r="B27" s="25" t="s">
        <v>18</v>
      </c>
      <c r="C27" s="88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9"/>
      <c r="O27" s="89"/>
      <c r="P27" s="89"/>
      <c r="Q27" s="89"/>
      <c r="R27" s="89"/>
      <c r="S27" s="89"/>
      <c r="T27" s="90"/>
      <c r="U27" s="88"/>
      <c r="V27" s="89"/>
      <c r="W27" s="89"/>
      <c r="X27" s="89"/>
      <c r="Y27" s="90"/>
    </row>
    <row r="28" spans="2:25" ht="98.25" customHeight="1">
      <c r="B28" s="25" t="s">
        <v>19</v>
      </c>
      <c r="C28" s="88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9"/>
      <c r="O28" s="89"/>
      <c r="P28" s="89"/>
      <c r="Q28" s="89"/>
      <c r="R28" s="89"/>
      <c r="S28" s="89"/>
      <c r="T28" s="90"/>
      <c r="U28" s="88"/>
      <c r="V28" s="89"/>
      <c r="W28" s="89"/>
      <c r="X28" s="89"/>
      <c r="Y28" s="90"/>
    </row>
  </sheetData>
  <mergeCells count="45">
    <mergeCell ref="C28:L28"/>
    <mergeCell ref="M28:T28"/>
    <mergeCell ref="U28:Y28"/>
    <mergeCell ref="M24:T24"/>
    <mergeCell ref="C24:L24"/>
    <mergeCell ref="U24:Y24"/>
    <mergeCell ref="C25:L25"/>
    <mergeCell ref="M25:T25"/>
    <mergeCell ref="U25:Y25"/>
    <mergeCell ref="H15:T15"/>
    <mergeCell ref="H16:T20"/>
    <mergeCell ref="V17:W17"/>
    <mergeCell ref="V18:W18"/>
    <mergeCell ref="K10:L10"/>
    <mergeCell ref="B13:Y13"/>
    <mergeCell ref="M10:N10"/>
    <mergeCell ref="F10:G10"/>
    <mergeCell ref="H10:I10"/>
    <mergeCell ref="B10:C10"/>
    <mergeCell ref="D10:E10"/>
    <mergeCell ref="O10:Q10"/>
    <mergeCell ref="S10:T10"/>
    <mergeCell ref="V19:W19"/>
    <mergeCell ref="V10:W10"/>
    <mergeCell ref="B2:B4"/>
    <mergeCell ref="Y2:Y4"/>
    <mergeCell ref="C2:X2"/>
    <mergeCell ref="C3:X3"/>
    <mergeCell ref="C4:P4"/>
    <mergeCell ref="Q4:X4"/>
    <mergeCell ref="B6:Y6"/>
    <mergeCell ref="B8:C8"/>
    <mergeCell ref="D8:G8"/>
    <mergeCell ref="H8:I8"/>
    <mergeCell ref="J8:K8"/>
    <mergeCell ref="O8:P8"/>
    <mergeCell ref="L8:M8"/>
    <mergeCell ref="Q8:S8"/>
    <mergeCell ref="B23:Y23"/>
    <mergeCell ref="C26:L26"/>
    <mergeCell ref="M26:T26"/>
    <mergeCell ref="U26:Y26"/>
    <mergeCell ref="C27:L27"/>
    <mergeCell ref="M27:T27"/>
    <mergeCell ref="U27:Y27"/>
  </mergeCells>
  <pageMargins left="0.27559055118110237" right="0.15748031496062992" top="0.31496062992125984" bottom="0.39370078740157483" header="0.31496062992125984" footer="0.31496062992125984"/>
  <pageSetup scale="46" fitToHeight="0" orientation="landscape" r:id="rId1"/>
  <headerFooter>
    <oddFooter>&amp;CLa EMB está comprometida con el medio ambiente; no imprima este documento. Si este documento se encuentra impreso se considera “Copia no Controlada”. La versión vigente se encuentra publicada en aplicativo oficial de la Entidad.&amp;R&amp;P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E35218-B6F5-4423-AEFB-AC2DEE0C5734}">
          <x14:formula1>
            <xm:f>Desplegables!$A$2:$A$22</xm:f>
          </x14:formula1>
          <xm:sqref>D8:G8</xm:sqref>
        </x14:dataValidation>
        <x14:dataValidation type="list" allowBlank="1" showInputMessage="1" showErrorMessage="1" xr:uid="{B6C77EDA-F00A-4459-AA72-28E0909E13CE}">
          <x14:formula1>
            <xm:f>Desplegables!$D$2:$D$5</xm:f>
          </x14:formula1>
          <xm:sqref>K10:L10</xm:sqref>
        </x14:dataValidation>
        <x14:dataValidation type="list" allowBlank="1" showInputMessage="1" showErrorMessage="1" xr:uid="{9A173C42-5893-4CA7-A429-568AA78CBE6F}">
          <x14:formula1>
            <xm:f>Desplegables!$C$2:$C$10</xm:f>
          </x14:formula1>
          <xm:sqref>D10:E10</xm:sqref>
        </x14:dataValidation>
        <x14:dataValidation type="list" allowBlank="1" showInputMessage="1" showErrorMessage="1" xr:uid="{94C8EE68-704B-437A-B887-6027183D15CC}">
          <x14:formula1>
            <xm:f>Desplegables!$B$2:$B$15</xm:f>
          </x14:formula1>
          <xm:sqref>J8:K8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E8F4-5077-4A73-8426-4F99768DB193}">
  <sheetPr>
    <tabColor rgb="FF00B0F0"/>
  </sheetPr>
  <dimension ref="B1:Y28"/>
  <sheetViews>
    <sheetView topLeftCell="M22" workbookViewId="0">
      <selection activeCell="U25" sqref="U25:Y25"/>
    </sheetView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97"/>
      <c r="C2" s="101" t="s">
        <v>21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98"/>
    </row>
    <row r="3" spans="2:25" ht="28.5" customHeight="1">
      <c r="B3" s="97"/>
      <c r="C3" s="101" t="s">
        <v>31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99"/>
    </row>
    <row r="4" spans="2:25" ht="28.5" customHeight="1">
      <c r="B4" s="97"/>
      <c r="C4" s="102" t="s">
        <v>15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 t="s">
        <v>32</v>
      </c>
      <c r="R4" s="102"/>
      <c r="S4" s="102"/>
      <c r="T4" s="102"/>
      <c r="U4" s="102"/>
      <c r="V4" s="102"/>
      <c r="W4" s="102"/>
      <c r="X4" s="102"/>
      <c r="Y4" s="100"/>
    </row>
    <row r="5" spans="2:25" ht="7.5" customHeight="1"/>
    <row r="6" spans="2:25" ht="22.5" customHeight="1">
      <c r="B6" s="91" t="s">
        <v>13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2:25" ht="3.75" customHeight="1"/>
    <row r="8" spans="2:25" ht="51">
      <c r="B8" s="92" t="s">
        <v>33</v>
      </c>
      <c r="C8" s="92"/>
      <c r="D8" s="93" t="s">
        <v>43</v>
      </c>
      <c r="E8" s="93"/>
      <c r="F8" s="93"/>
      <c r="G8" s="93"/>
      <c r="H8" s="92" t="s">
        <v>40</v>
      </c>
      <c r="I8" s="92"/>
      <c r="J8" s="93"/>
      <c r="K8" s="93"/>
      <c r="L8" s="95" t="s">
        <v>82</v>
      </c>
      <c r="M8" s="95"/>
      <c r="N8" s="14" t="str">
        <f>+'Gestion de Riesgo'!B11</f>
        <v>PAII -52</v>
      </c>
      <c r="O8" s="94" t="s">
        <v>25</v>
      </c>
      <c r="P8" s="94"/>
      <c r="Q8" s="96" t="str">
        <f>+'Gestion de Riesgo'!D11</f>
        <v>Realizar el monitoreo de los riesgos priorizados del proyecto.</v>
      </c>
      <c r="R8" s="96"/>
      <c r="S8" s="96"/>
      <c r="T8" s="49" t="s">
        <v>83</v>
      </c>
      <c r="U8" s="26">
        <f>+'Gestion de Riesgo'!C11</f>
        <v>0.3</v>
      </c>
      <c r="V8" s="48" t="s">
        <v>41</v>
      </c>
      <c r="W8" s="45" t="str">
        <f>+'Gestion de Riesgo'!E11</f>
        <v xml:space="preserve">Monitoreo de los riesgos priorizados del proyecto </v>
      </c>
      <c r="X8" s="48" t="s">
        <v>87</v>
      </c>
      <c r="Y8" s="86" t="str">
        <f>+'Gestion de Riesgo'!F11</f>
        <v>Medir el avance del monitoreo de los riesgos priorizados de proyecto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95" t="s">
        <v>27</v>
      </c>
      <c r="C10" s="95"/>
      <c r="D10" s="107" t="str">
        <f>+'Gestion de Riesgo'!H11</f>
        <v xml:space="preserve">Eficacia </v>
      </c>
      <c r="E10" s="107"/>
      <c r="F10" s="95" t="s">
        <v>9</v>
      </c>
      <c r="G10" s="95"/>
      <c r="H10" s="107" t="str">
        <f>+'Gestion de Riesgo'!G11</f>
        <v>Porcentaje</v>
      </c>
      <c r="I10" s="107"/>
      <c r="J10" s="49" t="s">
        <v>10</v>
      </c>
      <c r="K10" s="93" t="s">
        <v>3</v>
      </c>
      <c r="L10" s="93"/>
      <c r="M10" s="105" t="s">
        <v>77</v>
      </c>
      <c r="N10" s="106"/>
      <c r="O10" s="108" t="str">
        <f>+'Gestion de Riesgo'!I11</f>
        <v>Formato monitoreo de riesgos de proyecto GR-FR-005</v>
      </c>
      <c r="P10" s="109"/>
      <c r="Q10" s="110"/>
      <c r="R10" s="48" t="s">
        <v>96</v>
      </c>
      <c r="S10" s="93" t="str">
        <f>+'Gestion de Riesgo'!J11</f>
        <v>(N° de monitoreos realizados/ 12 monitoreos programados)*100</v>
      </c>
      <c r="T10" s="93"/>
      <c r="U10" s="49" t="s">
        <v>8</v>
      </c>
      <c r="V10" s="112">
        <f>+'Gestion de Riesgo'!L11</f>
        <v>12</v>
      </c>
      <c r="W10" s="113"/>
      <c r="X10" s="48" t="s">
        <v>84</v>
      </c>
      <c r="Y10" s="47" t="s">
        <v>145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87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49" t="s">
        <v>0</v>
      </c>
      <c r="D15" s="49" t="s">
        <v>11</v>
      </c>
      <c r="E15" s="49" t="s">
        <v>12</v>
      </c>
      <c r="F15" s="49" t="s">
        <v>20</v>
      </c>
      <c r="G15" s="22"/>
      <c r="H15" s="95" t="s">
        <v>78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63">
        <f>+'Gestion de Riesgo'!P11</f>
        <v>0.25</v>
      </c>
      <c r="E16" s="26">
        <v>0.25</v>
      </c>
      <c r="F16" s="27">
        <f>+E16/D16</f>
        <v>1</v>
      </c>
      <c r="G16" s="2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63">
        <f>+'Gestion de Riesgo'!Q11</f>
        <v>0.25</v>
      </c>
      <c r="E17" s="52">
        <v>0</v>
      </c>
      <c r="F17" s="27">
        <v>0</v>
      </c>
      <c r="G17" s="2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28"/>
      <c r="V17" s="95" t="s">
        <v>81</v>
      </c>
      <c r="W17" s="95"/>
      <c r="X17" s="41"/>
      <c r="Y17" s="24"/>
    </row>
    <row r="18" spans="2:25" ht="52.5" customHeight="1">
      <c r="B18" s="21"/>
      <c r="C18" s="25" t="s">
        <v>18</v>
      </c>
      <c r="D18" s="63">
        <f>+'Gestion de Riesgo'!R11</f>
        <v>0.25</v>
      </c>
      <c r="E18" s="52">
        <v>0</v>
      </c>
      <c r="F18" s="27">
        <f t="shared" ref="F18:F20" si="0">E18/D18</f>
        <v>0</v>
      </c>
      <c r="G18" s="2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28"/>
      <c r="V18" s="120">
        <f>+'Gestion de Riesgo'!K11</f>
        <v>10</v>
      </c>
      <c r="W18" s="120"/>
      <c r="X18" s="42"/>
      <c r="Y18" s="24"/>
    </row>
    <row r="19" spans="2:25" ht="52.5" customHeight="1">
      <c r="B19" s="21"/>
      <c r="C19" s="25" t="s">
        <v>19</v>
      </c>
      <c r="D19" s="63">
        <f>+'Gestion de Riesgo'!S11</f>
        <v>0.25</v>
      </c>
      <c r="E19" s="52">
        <v>0</v>
      </c>
      <c r="F19" s="27">
        <v>0</v>
      </c>
      <c r="G19" s="2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28"/>
      <c r="V19" s="111"/>
      <c r="W19" s="111"/>
      <c r="X19" s="50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0.25</v>
      </c>
      <c r="F20" s="32">
        <f t="shared" si="0"/>
        <v>0.25</v>
      </c>
      <c r="G20" s="2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87" t="s">
        <v>79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2:25" ht="32.25" customHeight="1">
      <c r="B24" s="36" t="s">
        <v>0</v>
      </c>
      <c r="C24" s="114" t="s">
        <v>146</v>
      </c>
      <c r="D24" s="115"/>
      <c r="E24" s="115"/>
      <c r="F24" s="115"/>
      <c r="G24" s="115"/>
      <c r="H24" s="115"/>
      <c r="I24" s="115"/>
      <c r="J24" s="115"/>
      <c r="K24" s="115"/>
      <c r="L24" s="116"/>
      <c r="M24" s="114" t="s">
        <v>86</v>
      </c>
      <c r="N24" s="115"/>
      <c r="O24" s="115"/>
      <c r="P24" s="115"/>
      <c r="Q24" s="115"/>
      <c r="R24" s="115"/>
      <c r="S24" s="115"/>
      <c r="T24" s="116"/>
      <c r="U24" s="114" t="s">
        <v>85</v>
      </c>
      <c r="V24" s="115"/>
      <c r="W24" s="115"/>
      <c r="X24" s="115"/>
      <c r="Y24" s="116"/>
    </row>
    <row r="25" spans="2:25" ht="98.25" customHeight="1">
      <c r="B25" s="37" t="s">
        <v>16</v>
      </c>
      <c r="C25" s="117" t="s">
        <v>152</v>
      </c>
      <c r="D25" s="118"/>
      <c r="E25" s="118"/>
      <c r="F25" s="118"/>
      <c r="G25" s="118"/>
      <c r="H25" s="118"/>
      <c r="I25" s="118"/>
      <c r="J25" s="118"/>
      <c r="K25" s="118"/>
      <c r="L25" s="119"/>
      <c r="M25" s="88" t="s">
        <v>150</v>
      </c>
      <c r="N25" s="89"/>
      <c r="O25" s="89"/>
      <c r="P25" s="89"/>
      <c r="Q25" s="89"/>
      <c r="R25" s="89"/>
      <c r="S25" s="89"/>
      <c r="T25" s="90"/>
      <c r="U25" s="88" t="s">
        <v>151</v>
      </c>
      <c r="V25" s="89"/>
      <c r="W25" s="89"/>
      <c r="X25" s="89"/>
      <c r="Y25" s="90"/>
    </row>
    <row r="26" spans="2:25" ht="98.25" customHeight="1">
      <c r="B26" s="25" t="s">
        <v>17</v>
      </c>
      <c r="C26" s="88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9"/>
      <c r="O26" s="89"/>
      <c r="P26" s="89"/>
      <c r="Q26" s="89"/>
      <c r="R26" s="89"/>
      <c r="S26" s="89"/>
      <c r="T26" s="90"/>
      <c r="U26" s="88"/>
      <c r="V26" s="89"/>
      <c r="W26" s="89"/>
      <c r="X26" s="89"/>
      <c r="Y26" s="90"/>
    </row>
    <row r="27" spans="2:25" ht="98.25" customHeight="1">
      <c r="B27" s="25" t="s">
        <v>18</v>
      </c>
      <c r="C27" s="88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9"/>
      <c r="O27" s="89"/>
      <c r="P27" s="89"/>
      <c r="Q27" s="89"/>
      <c r="R27" s="89"/>
      <c r="S27" s="89"/>
      <c r="T27" s="90"/>
      <c r="U27" s="88"/>
      <c r="V27" s="89"/>
      <c r="W27" s="89"/>
      <c r="X27" s="89"/>
      <c r="Y27" s="90"/>
    </row>
    <row r="28" spans="2:25" ht="98.25" customHeight="1">
      <c r="B28" s="25" t="s">
        <v>19</v>
      </c>
      <c r="C28" s="88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9"/>
      <c r="O28" s="89"/>
      <c r="P28" s="89"/>
      <c r="Q28" s="89"/>
      <c r="R28" s="89"/>
      <c r="S28" s="89"/>
      <c r="T28" s="90"/>
      <c r="U28" s="88"/>
      <c r="V28" s="89"/>
      <c r="W28" s="89"/>
      <c r="X28" s="89"/>
      <c r="Y28" s="90"/>
    </row>
  </sheetData>
  <mergeCells count="45">
    <mergeCell ref="B2:B4"/>
    <mergeCell ref="C2:X2"/>
    <mergeCell ref="Y2:Y4"/>
    <mergeCell ref="C3:X3"/>
    <mergeCell ref="C4:P4"/>
    <mergeCell ref="Q4:X4"/>
    <mergeCell ref="B6:Y6"/>
    <mergeCell ref="B8:C8"/>
    <mergeCell ref="D8:G8"/>
    <mergeCell ref="H8:I8"/>
    <mergeCell ref="J8:K8"/>
    <mergeCell ref="L8:M8"/>
    <mergeCell ref="O8:P8"/>
    <mergeCell ref="Q8:S8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23:Y23"/>
    <mergeCell ref="C24:L24"/>
    <mergeCell ref="M24:T24"/>
    <mergeCell ref="U24:Y24"/>
    <mergeCell ref="C25:L25"/>
    <mergeCell ref="M25:T25"/>
    <mergeCell ref="U25:Y25"/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C80D784-89B0-4B4F-9BF3-173336FA8607}">
          <x14:formula1>
            <xm:f>Desplegables!$A$2:$A$22</xm:f>
          </x14:formula1>
          <xm:sqref>D8:G8</xm:sqref>
        </x14:dataValidation>
        <x14:dataValidation type="list" allowBlank="1" showInputMessage="1" showErrorMessage="1" xr:uid="{5B0C59ED-B0DA-41E9-960B-84A3CF3DDA53}">
          <x14:formula1>
            <xm:f>Desplegables!$D$2:$D$5</xm:f>
          </x14:formula1>
          <xm:sqref>K10:L10</xm:sqref>
        </x14:dataValidation>
        <x14:dataValidation type="list" allowBlank="1" showInputMessage="1" showErrorMessage="1" xr:uid="{E0623834-5E37-4581-AC5C-A22D9A0F0A37}">
          <x14:formula1>
            <xm:f>Desplegables!$C$2:$C$10</xm:f>
          </x14:formula1>
          <xm:sqref>D10:E10</xm:sqref>
        </x14:dataValidation>
        <x14:dataValidation type="list" allowBlank="1" showInputMessage="1" showErrorMessage="1" xr:uid="{BDD7E488-DFA4-4FDC-9EC4-C4C3AF833D7C}">
          <x14:formula1>
            <xm:f>Desplegables!$B$2:$B$15</xm:f>
          </x14:formula1>
          <xm:sqref>J8:K8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50946-31F7-4CE0-973D-A2DF0816B239}">
  <sheetPr>
    <tabColor rgb="FF00B0F0"/>
  </sheetPr>
  <dimension ref="B1:Y28"/>
  <sheetViews>
    <sheetView topLeftCell="A22" workbookViewId="0">
      <selection activeCell="A25" sqref="A25"/>
    </sheetView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97"/>
      <c r="C2" s="101" t="s">
        <v>21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98"/>
    </row>
    <row r="3" spans="2:25" ht="28.5" customHeight="1">
      <c r="B3" s="97"/>
      <c r="C3" s="101" t="s">
        <v>31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99"/>
    </row>
    <row r="4" spans="2:25" ht="28.5" customHeight="1">
      <c r="B4" s="97"/>
      <c r="C4" s="102" t="s">
        <v>15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 t="s">
        <v>32</v>
      </c>
      <c r="R4" s="102"/>
      <c r="S4" s="102"/>
      <c r="T4" s="102"/>
      <c r="U4" s="102"/>
      <c r="V4" s="102"/>
      <c r="W4" s="102"/>
      <c r="X4" s="102"/>
      <c r="Y4" s="100"/>
    </row>
    <row r="5" spans="2:25" ht="7.5" customHeight="1"/>
    <row r="6" spans="2:25" ht="22.5" customHeight="1">
      <c r="B6" s="91" t="s">
        <v>13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2:25" ht="3.75" customHeight="1"/>
    <row r="8" spans="2:25" ht="76.5">
      <c r="B8" s="92" t="s">
        <v>33</v>
      </c>
      <c r="C8" s="92"/>
      <c r="D8" s="93" t="s">
        <v>43</v>
      </c>
      <c r="E8" s="93"/>
      <c r="F8" s="93"/>
      <c r="G8" s="93"/>
      <c r="H8" s="92" t="s">
        <v>40</v>
      </c>
      <c r="I8" s="92"/>
      <c r="J8" s="93"/>
      <c r="K8" s="93"/>
      <c r="L8" s="95" t="s">
        <v>82</v>
      </c>
      <c r="M8" s="95"/>
      <c r="N8" s="14" t="str">
        <f>+'Gestion de Riesgo'!B12</f>
        <v>PAII -53</v>
      </c>
      <c r="O8" s="94" t="s">
        <v>25</v>
      </c>
      <c r="P8" s="94"/>
      <c r="Q8" s="96" t="str">
        <f>+'Gestion de Riesgo'!D12</f>
        <v>Atender las denuncias asociadas al mecanismo interno de la EMB (PE-PR-009 Procedimiento interno de reporte de denuncias de la EMB)</v>
      </c>
      <c r="R8" s="96"/>
      <c r="S8" s="96"/>
      <c r="T8" s="53" t="s">
        <v>83</v>
      </c>
      <c r="U8" s="57">
        <f>+'Gestion de Riesgo'!C12</f>
        <v>0.1</v>
      </c>
      <c r="V8" s="55" t="s">
        <v>41</v>
      </c>
      <c r="W8" s="45" t="str">
        <f>+'Gestion de Riesgo'!E12</f>
        <v>Denuncias internas atendidas</v>
      </c>
      <c r="X8" s="55" t="s">
        <v>87</v>
      </c>
      <c r="Y8" s="86" t="str">
        <f>+'Gestion de Riesgo'!F12</f>
        <v>Medir el nivel de respuesta de los requerimientos asociados al mecanismo interno de denuncia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95" t="s">
        <v>27</v>
      </c>
      <c r="C10" s="95"/>
      <c r="D10" s="107" t="str">
        <f>+'Gestion de Riesgo'!H12</f>
        <v xml:space="preserve">Eficacia </v>
      </c>
      <c r="E10" s="107"/>
      <c r="F10" s="95" t="s">
        <v>9</v>
      </c>
      <c r="G10" s="95"/>
      <c r="H10" s="107" t="str">
        <f>+'Gestion de Riesgo'!G12</f>
        <v>Porcentaje</v>
      </c>
      <c r="I10" s="107"/>
      <c r="J10" s="53" t="s">
        <v>10</v>
      </c>
      <c r="K10" s="93" t="s">
        <v>3</v>
      </c>
      <c r="L10" s="93"/>
      <c r="M10" s="105" t="s">
        <v>77</v>
      </c>
      <c r="N10" s="106"/>
      <c r="O10" s="108" t="str">
        <f>+'Gestion de Riesgo'!I12</f>
        <v>Matriz de seguimiento interno de la GRS</v>
      </c>
      <c r="P10" s="109"/>
      <c r="Q10" s="110"/>
      <c r="R10" s="55" t="s">
        <v>96</v>
      </c>
      <c r="S10" s="93" t="str">
        <f>+'Gestion de Riesgo'!J12</f>
        <v>(N°  de denuncias respondidas/N° de denuncias radicadas)*100</v>
      </c>
      <c r="T10" s="93"/>
      <c r="U10" s="53" t="s">
        <v>8</v>
      </c>
      <c r="V10" s="122">
        <f>+'Gestion de Riesgo'!L12</f>
        <v>1</v>
      </c>
      <c r="W10" s="123"/>
      <c r="X10" s="55" t="s">
        <v>84</v>
      </c>
      <c r="Y10" s="47" t="s">
        <v>145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87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53" t="s">
        <v>0</v>
      </c>
      <c r="D15" s="53" t="s">
        <v>11</v>
      </c>
      <c r="E15" s="53" t="s">
        <v>12</v>
      </c>
      <c r="F15" s="53" t="s">
        <v>20</v>
      </c>
      <c r="G15" s="22"/>
      <c r="H15" s="95" t="s">
        <v>78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56">
        <f>+'Gestion de Riesgo'!P12</f>
        <v>0.25</v>
      </c>
      <c r="E16" s="57">
        <f>D16</f>
        <v>0.25</v>
      </c>
      <c r="F16" s="27">
        <f>+E16/D16</f>
        <v>1</v>
      </c>
      <c r="G16" s="2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56">
        <f>+'Gestion de Riesgo'!Q12</f>
        <v>0.25</v>
      </c>
      <c r="E17" s="56">
        <v>0</v>
      </c>
      <c r="F17" s="27">
        <v>0</v>
      </c>
      <c r="G17" s="2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28"/>
      <c r="V17" s="95" t="s">
        <v>81</v>
      </c>
      <c r="W17" s="95"/>
      <c r="X17" s="41"/>
      <c r="Y17" s="24"/>
    </row>
    <row r="18" spans="2:25" ht="52.5" customHeight="1">
      <c r="B18" s="21"/>
      <c r="C18" s="25" t="s">
        <v>18</v>
      </c>
      <c r="D18" s="56">
        <f>+'Gestion de Riesgo'!R12</f>
        <v>0.25</v>
      </c>
      <c r="E18" s="56">
        <v>0</v>
      </c>
      <c r="F18" s="27">
        <v>0</v>
      </c>
      <c r="G18" s="2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28"/>
      <c r="V18" s="121">
        <f>+'Gestion de Riesgo'!K12</f>
        <v>0</v>
      </c>
      <c r="W18" s="121"/>
      <c r="X18" s="42"/>
      <c r="Y18" s="24"/>
    </row>
    <row r="19" spans="2:25" ht="52.5" customHeight="1">
      <c r="B19" s="21"/>
      <c r="C19" s="25" t="s">
        <v>19</v>
      </c>
      <c r="D19" s="56">
        <f>+'Gestion de Riesgo'!S12</f>
        <v>0.25</v>
      </c>
      <c r="E19" s="56">
        <v>0</v>
      </c>
      <c r="F19" s="27">
        <f t="shared" ref="F19:F20" si="0">E19/D19</f>
        <v>0</v>
      </c>
      <c r="G19" s="2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28"/>
      <c r="V19" s="111"/>
      <c r="W19" s="111"/>
      <c r="X19" s="54"/>
      <c r="Y19" s="24"/>
    </row>
    <row r="20" spans="2:25" ht="52.5" customHeight="1">
      <c r="B20" s="21"/>
      <c r="C20" s="30" t="s">
        <v>14</v>
      </c>
      <c r="D20" s="68">
        <f>SUM(D16:D19)</f>
        <v>1</v>
      </c>
      <c r="E20" s="31">
        <f>SUM(E16:E19)</f>
        <v>0.25</v>
      </c>
      <c r="F20" s="32">
        <f t="shared" si="0"/>
        <v>0.25</v>
      </c>
      <c r="G20" s="2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87" t="s">
        <v>79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2:25" ht="32.25" customHeight="1">
      <c r="B24" s="36" t="s">
        <v>0</v>
      </c>
      <c r="C24" s="114" t="s">
        <v>146</v>
      </c>
      <c r="D24" s="115"/>
      <c r="E24" s="115"/>
      <c r="F24" s="115"/>
      <c r="G24" s="115"/>
      <c r="H24" s="115"/>
      <c r="I24" s="115"/>
      <c r="J24" s="115"/>
      <c r="K24" s="115"/>
      <c r="L24" s="116"/>
      <c r="M24" s="114" t="s">
        <v>86</v>
      </c>
      <c r="N24" s="115"/>
      <c r="O24" s="115"/>
      <c r="P24" s="115"/>
      <c r="Q24" s="115"/>
      <c r="R24" s="115"/>
      <c r="S24" s="115"/>
      <c r="T24" s="116"/>
      <c r="U24" s="114" t="s">
        <v>85</v>
      </c>
      <c r="V24" s="115"/>
      <c r="W24" s="115"/>
      <c r="X24" s="115"/>
      <c r="Y24" s="116"/>
    </row>
    <row r="25" spans="2:25" ht="98.25" customHeight="1">
      <c r="B25" s="37" t="s">
        <v>16</v>
      </c>
      <c r="C25" s="88" t="s">
        <v>153</v>
      </c>
      <c r="D25" s="89"/>
      <c r="E25" s="89"/>
      <c r="F25" s="89"/>
      <c r="G25" s="89"/>
      <c r="H25" s="89"/>
      <c r="I25" s="89"/>
      <c r="J25" s="89"/>
      <c r="K25" s="89"/>
      <c r="L25" s="90"/>
      <c r="M25" s="88" t="s">
        <v>150</v>
      </c>
      <c r="N25" s="89"/>
      <c r="O25" s="89"/>
      <c r="P25" s="89"/>
      <c r="Q25" s="89"/>
      <c r="R25" s="89"/>
      <c r="S25" s="89"/>
      <c r="T25" s="90"/>
      <c r="U25" s="88" t="s">
        <v>154</v>
      </c>
      <c r="V25" s="89"/>
      <c r="W25" s="89"/>
      <c r="X25" s="89"/>
      <c r="Y25" s="90"/>
    </row>
    <row r="26" spans="2:25" ht="98.25" customHeight="1">
      <c r="B26" s="25" t="s">
        <v>17</v>
      </c>
      <c r="C26" s="88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9"/>
      <c r="O26" s="89"/>
      <c r="P26" s="89"/>
      <c r="Q26" s="89"/>
      <c r="R26" s="89"/>
      <c r="S26" s="89"/>
      <c r="T26" s="90"/>
      <c r="U26" s="88"/>
      <c r="V26" s="89"/>
      <c r="W26" s="89"/>
      <c r="X26" s="89"/>
      <c r="Y26" s="90"/>
    </row>
    <row r="27" spans="2:25" ht="98.25" customHeight="1">
      <c r="B27" s="25" t="s">
        <v>18</v>
      </c>
      <c r="C27" s="88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9"/>
      <c r="O27" s="89"/>
      <c r="P27" s="89"/>
      <c r="Q27" s="89"/>
      <c r="R27" s="89"/>
      <c r="S27" s="89"/>
      <c r="T27" s="90"/>
      <c r="U27" s="88"/>
      <c r="V27" s="89"/>
      <c r="W27" s="89"/>
      <c r="X27" s="89"/>
      <c r="Y27" s="90"/>
    </row>
    <row r="28" spans="2:25" ht="98.25" customHeight="1">
      <c r="B28" s="25" t="s">
        <v>19</v>
      </c>
      <c r="C28" s="88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9"/>
      <c r="O28" s="89"/>
      <c r="P28" s="89"/>
      <c r="Q28" s="89"/>
      <c r="R28" s="89"/>
      <c r="S28" s="89"/>
      <c r="T28" s="90"/>
      <c r="U28" s="88"/>
      <c r="V28" s="89"/>
      <c r="W28" s="89"/>
      <c r="X28" s="89"/>
      <c r="Y28" s="90"/>
    </row>
  </sheetData>
  <mergeCells count="45"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  <mergeCell ref="B23:Y23"/>
    <mergeCell ref="C24:L24"/>
    <mergeCell ref="M24:T24"/>
    <mergeCell ref="U24:Y24"/>
    <mergeCell ref="C25:L25"/>
    <mergeCell ref="M25:T25"/>
    <mergeCell ref="U25:Y25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6:Y6"/>
    <mergeCell ref="B8:C8"/>
    <mergeCell ref="D8:G8"/>
    <mergeCell ref="H8:I8"/>
    <mergeCell ref="J8:K8"/>
    <mergeCell ref="L8:M8"/>
    <mergeCell ref="O8:P8"/>
    <mergeCell ref="Q8:S8"/>
    <mergeCell ref="B2:B4"/>
    <mergeCell ref="C2:X2"/>
    <mergeCell ref="Y2:Y4"/>
    <mergeCell ref="C3:X3"/>
    <mergeCell ref="C4:P4"/>
    <mergeCell ref="Q4:X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4E63802-847B-425E-883C-CCC06789BAE0}">
          <x14:formula1>
            <xm:f>Desplegables!$B$2:$B$15</xm:f>
          </x14:formula1>
          <xm:sqref>J8:K8</xm:sqref>
        </x14:dataValidation>
        <x14:dataValidation type="list" allowBlank="1" showInputMessage="1" showErrorMessage="1" xr:uid="{4C99FDD0-D8D8-410B-A14A-531B3EB492EF}">
          <x14:formula1>
            <xm:f>Desplegables!$C$2:$C$10</xm:f>
          </x14:formula1>
          <xm:sqref>D10:E10</xm:sqref>
        </x14:dataValidation>
        <x14:dataValidation type="list" allowBlank="1" showInputMessage="1" showErrorMessage="1" xr:uid="{D39104F7-C475-4FC6-89B3-69848DEC7E54}">
          <x14:formula1>
            <xm:f>Desplegables!$D$2:$D$5</xm:f>
          </x14:formula1>
          <xm:sqref>K10:L10</xm:sqref>
        </x14:dataValidation>
        <x14:dataValidation type="list" allowBlank="1" showInputMessage="1" showErrorMessage="1" xr:uid="{E51CB6E1-4AEA-4387-9842-7D50B488FDBF}">
          <x14:formula1>
            <xm:f>Desplegables!$A$2:$A$22</xm:f>
          </x14:formula1>
          <xm:sqref>D8:G8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FC35-AE4D-4758-94B4-A485A5226AC4}">
  <sheetPr>
    <tabColor rgb="FF00B0F0"/>
  </sheetPr>
  <dimension ref="B1:Y28"/>
  <sheetViews>
    <sheetView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97"/>
      <c r="C2" s="101" t="s">
        <v>21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98"/>
    </row>
    <row r="3" spans="2:25" ht="28.5" customHeight="1">
      <c r="B3" s="97"/>
      <c r="C3" s="101" t="s">
        <v>31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99"/>
    </row>
    <row r="4" spans="2:25" ht="28.5" customHeight="1">
      <c r="B4" s="97"/>
      <c r="C4" s="102" t="s">
        <v>15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 t="s">
        <v>32</v>
      </c>
      <c r="R4" s="102"/>
      <c r="S4" s="102"/>
      <c r="T4" s="102"/>
      <c r="U4" s="102"/>
      <c r="V4" s="102"/>
      <c r="W4" s="102"/>
      <c r="X4" s="102"/>
      <c r="Y4" s="100"/>
    </row>
    <row r="5" spans="2:25" ht="7.5" customHeight="1"/>
    <row r="6" spans="2:25" ht="22.5" customHeight="1">
      <c r="B6" s="91" t="s">
        <v>13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2:25" ht="3.75" customHeight="1"/>
    <row r="8" spans="2:25" ht="102">
      <c r="B8" s="92" t="s">
        <v>33</v>
      </c>
      <c r="C8" s="92"/>
      <c r="D8" s="93" t="s">
        <v>43</v>
      </c>
      <c r="E8" s="93"/>
      <c r="F8" s="93"/>
      <c r="G8" s="93"/>
      <c r="H8" s="92" t="s">
        <v>40</v>
      </c>
      <c r="I8" s="92"/>
      <c r="J8" s="93"/>
      <c r="K8" s="93"/>
      <c r="L8" s="95" t="s">
        <v>82</v>
      </c>
      <c r="M8" s="95"/>
      <c r="N8" s="14" t="str">
        <f>+'Gestion de Riesgo'!B13</f>
        <v>PAII -54</v>
      </c>
      <c r="O8" s="94" t="s">
        <v>25</v>
      </c>
      <c r="P8" s="94"/>
      <c r="Q8" s="96" t="str">
        <f>+'Gestion de Riesgo'!D13</f>
        <v>Revisar los análisis de riesgos  asociados a los diferentes procesos de contratación que adelanta la EMB.</v>
      </c>
      <c r="R8" s="96"/>
      <c r="S8" s="96"/>
      <c r="T8" s="53" t="s">
        <v>83</v>
      </c>
      <c r="U8" s="57">
        <f>+'Gestion de Riesgo'!C13</f>
        <v>0.15</v>
      </c>
      <c r="V8" s="55" t="s">
        <v>41</v>
      </c>
      <c r="W8" s="45" t="str">
        <f>+'Gestion de Riesgo'!E13</f>
        <v>Analisis de riesgos procesos de contratación</v>
      </c>
      <c r="X8" s="55" t="s">
        <v>87</v>
      </c>
      <c r="Y8" s="86" t="str">
        <f>+'Gestion de Riesgo'!F13</f>
        <v>Medir el cumplimiento de la revisión de las matrices de riesgos de contratación, para contribuir con los lineamiento de colombia compra eficiente.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67.5" customHeight="1">
      <c r="B10" s="95" t="s">
        <v>27</v>
      </c>
      <c r="C10" s="95"/>
      <c r="D10" s="107" t="str">
        <f>+'Gestion de Riesgo'!H13</f>
        <v xml:space="preserve">Eficacia </v>
      </c>
      <c r="E10" s="107"/>
      <c r="F10" s="95" t="s">
        <v>9</v>
      </c>
      <c r="G10" s="95"/>
      <c r="H10" s="107" t="str">
        <f>+'Gestion de Riesgo'!G13</f>
        <v>Porcentaje</v>
      </c>
      <c r="I10" s="107"/>
      <c r="J10" s="53" t="s">
        <v>10</v>
      </c>
      <c r="K10" s="93" t="s">
        <v>3</v>
      </c>
      <c r="L10" s="93"/>
      <c r="M10" s="105" t="s">
        <v>77</v>
      </c>
      <c r="N10" s="106"/>
      <c r="O10" s="108" t="str">
        <f>+'Gestion de Riesgo'!I13</f>
        <v>Cuadro de control solicitudes de analisis de riesgos procesos contractuales</v>
      </c>
      <c r="P10" s="109"/>
      <c r="Q10" s="110"/>
      <c r="R10" s="55" t="s">
        <v>96</v>
      </c>
      <c r="S10" s="93" t="str">
        <f>+'Gestion de Riesgo'!J13</f>
        <v>(N° de analisis de riesgos revisados/ N° de analisis de riesgos solicitados)*100</v>
      </c>
      <c r="T10" s="93"/>
      <c r="U10" s="53" t="s">
        <v>8</v>
      </c>
      <c r="V10" s="126">
        <f>+'Gestion de Riesgo'!L13</f>
        <v>1</v>
      </c>
      <c r="W10" s="127"/>
      <c r="X10" s="55" t="s">
        <v>84</v>
      </c>
      <c r="Y10" s="47" t="s">
        <v>145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87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53" t="s">
        <v>0</v>
      </c>
      <c r="D15" s="53" t="s">
        <v>11</v>
      </c>
      <c r="E15" s="53" t="s">
        <v>12</v>
      </c>
      <c r="F15" s="53" t="s">
        <v>20</v>
      </c>
      <c r="G15" s="22"/>
      <c r="H15" s="95" t="s">
        <v>78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69">
        <f>+'Gestion de Riesgo'!P13</f>
        <v>0.25</v>
      </c>
      <c r="E16" s="57">
        <v>0.25</v>
      </c>
      <c r="F16" s="27">
        <f>+E16/D16</f>
        <v>1</v>
      </c>
      <c r="G16" s="2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69">
        <f>+'Gestion de Riesgo'!Q13</f>
        <v>0.25</v>
      </c>
      <c r="E17" s="56">
        <v>0</v>
      </c>
      <c r="F17" s="27">
        <v>0</v>
      </c>
      <c r="G17" s="2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28"/>
      <c r="V17" s="95" t="s">
        <v>81</v>
      </c>
      <c r="W17" s="95"/>
      <c r="X17" s="41"/>
      <c r="Y17" s="24"/>
    </row>
    <row r="18" spans="2:25" ht="52.5" customHeight="1">
      <c r="B18" s="21"/>
      <c r="C18" s="25" t="s">
        <v>18</v>
      </c>
      <c r="D18" s="69">
        <f>+'Gestion de Riesgo'!R13</f>
        <v>0.25</v>
      </c>
      <c r="E18" s="56">
        <v>0</v>
      </c>
      <c r="F18" s="27">
        <f t="shared" ref="F18:F20" si="0">E18/D18</f>
        <v>0</v>
      </c>
      <c r="G18" s="2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28"/>
      <c r="V18" s="124">
        <f>+'Gestion de Riesgo'!K13</f>
        <v>1</v>
      </c>
      <c r="W18" s="125"/>
      <c r="X18" s="42"/>
      <c r="Y18" s="24"/>
    </row>
    <row r="19" spans="2:25" ht="52.5" customHeight="1">
      <c r="B19" s="21"/>
      <c r="C19" s="25" t="s">
        <v>19</v>
      </c>
      <c r="D19" s="69">
        <f>+'Gestion de Riesgo'!S13</f>
        <v>0.25</v>
      </c>
      <c r="E19" s="56">
        <v>0</v>
      </c>
      <c r="F19" s="27">
        <v>0</v>
      </c>
      <c r="G19" s="2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28"/>
      <c r="V19" s="111"/>
      <c r="W19" s="111"/>
      <c r="X19" s="54"/>
      <c r="Y19" s="24"/>
    </row>
    <row r="20" spans="2:25" ht="52.5" customHeight="1">
      <c r="B20" s="21"/>
      <c r="C20" s="30" t="s">
        <v>14</v>
      </c>
      <c r="D20" s="68">
        <f>SUM(D16:D19)</f>
        <v>1</v>
      </c>
      <c r="E20" s="31">
        <f>SUM(E16:E19)</f>
        <v>0.25</v>
      </c>
      <c r="F20" s="32">
        <f t="shared" si="0"/>
        <v>0.25</v>
      </c>
      <c r="G20" s="2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87" t="s">
        <v>79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2:25" ht="32.25" customHeight="1">
      <c r="B24" s="36" t="s">
        <v>0</v>
      </c>
      <c r="C24" s="114" t="s">
        <v>146</v>
      </c>
      <c r="D24" s="115"/>
      <c r="E24" s="115"/>
      <c r="F24" s="115"/>
      <c r="G24" s="115"/>
      <c r="H24" s="115"/>
      <c r="I24" s="115"/>
      <c r="J24" s="115"/>
      <c r="K24" s="115"/>
      <c r="L24" s="116"/>
      <c r="M24" s="114" t="s">
        <v>86</v>
      </c>
      <c r="N24" s="115"/>
      <c r="O24" s="115"/>
      <c r="P24" s="115"/>
      <c r="Q24" s="115"/>
      <c r="R24" s="115"/>
      <c r="S24" s="115"/>
      <c r="T24" s="116"/>
      <c r="U24" s="114" t="s">
        <v>85</v>
      </c>
      <c r="V24" s="115"/>
      <c r="W24" s="115"/>
      <c r="X24" s="115"/>
      <c r="Y24" s="116"/>
    </row>
    <row r="25" spans="2:25" ht="98.25" customHeight="1">
      <c r="B25" s="37" t="s">
        <v>16</v>
      </c>
      <c r="C25" s="128" t="s">
        <v>155</v>
      </c>
      <c r="D25" s="129"/>
      <c r="E25" s="129"/>
      <c r="F25" s="129"/>
      <c r="G25" s="129"/>
      <c r="H25" s="129"/>
      <c r="I25" s="129"/>
      <c r="J25" s="129"/>
      <c r="K25" s="129"/>
      <c r="L25" s="130"/>
      <c r="M25" s="88" t="s">
        <v>156</v>
      </c>
      <c r="N25" s="89"/>
      <c r="O25" s="89"/>
      <c r="P25" s="89"/>
      <c r="Q25" s="89"/>
      <c r="R25" s="89"/>
      <c r="S25" s="89"/>
      <c r="T25" s="90"/>
      <c r="U25" s="88" t="s">
        <v>157</v>
      </c>
      <c r="V25" s="89"/>
      <c r="W25" s="89"/>
      <c r="X25" s="89"/>
      <c r="Y25" s="90"/>
    </row>
    <row r="26" spans="2:25" ht="98.25" customHeight="1">
      <c r="B26" s="25" t="s">
        <v>17</v>
      </c>
      <c r="C26" s="88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9"/>
      <c r="O26" s="89"/>
      <c r="P26" s="89"/>
      <c r="Q26" s="89"/>
      <c r="R26" s="89"/>
      <c r="S26" s="89"/>
      <c r="T26" s="90"/>
      <c r="U26" s="88"/>
      <c r="V26" s="89"/>
      <c r="W26" s="89"/>
      <c r="X26" s="89"/>
      <c r="Y26" s="90"/>
    </row>
    <row r="27" spans="2:25" ht="98.25" customHeight="1">
      <c r="B27" s="25" t="s">
        <v>18</v>
      </c>
      <c r="C27" s="88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9"/>
      <c r="O27" s="89"/>
      <c r="P27" s="89"/>
      <c r="Q27" s="89"/>
      <c r="R27" s="89"/>
      <c r="S27" s="89"/>
      <c r="T27" s="90"/>
      <c r="U27" s="88"/>
      <c r="V27" s="89"/>
      <c r="W27" s="89"/>
      <c r="X27" s="89"/>
      <c r="Y27" s="90"/>
    </row>
    <row r="28" spans="2:25" ht="98.25" customHeight="1">
      <c r="B28" s="25" t="s">
        <v>19</v>
      </c>
      <c r="C28" s="88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9"/>
      <c r="O28" s="89"/>
      <c r="P28" s="89"/>
      <c r="Q28" s="89"/>
      <c r="R28" s="89"/>
      <c r="S28" s="89"/>
      <c r="T28" s="90"/>
      <c r="U28" s="88"/>
      <c r="V28" s="89"/>
      <c r="W28" s="89"/>
      <c r="X28" s="89"/>
      <c r="Y28" s="90"/>
    </row>
  </sheetData>
  <mergeCells count="45"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  <mergeCell ref="B23:Y23"/>
    <mergeCell ref="C24:L24"/>
    <mergeCell ref="M24:T24"/>
    <mergeCell ref="U24:Y24"/>
    <mergeCell ref="C25:L25"/>
    <mergeCell ref="M25:T25"/>
    <mergeCell ref="U25:Y25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6:Y6"/>
    <mergeCell ref="B8:C8"/>
    <mergeCell ref="D8:G8"/>
    <mergeCell ref="H8:I8"/>
    <mergeCell ref="J8:K8"/>
    <mergeCell ref="L8:M8"/>
    <mergeCell ref="O8:P8"/>
    <mergeCell ref="Q8:S8"/>
    <mergeCell ref="B2:B4"/>
    <mergeCell ref="C2:X2"/>
    <mergeCell ref="Y2:Y4"/>
    <mergeCell ref="C3:X3"/>
    <mergeCell ref="C4:P4"/>
    <mergeCell ref="Q4:X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AB03FEA-0056-421E-9A9B-5DDD66C4E59C}">
          <x14:formula1>
            <xm:f>Desplegables!$A$2:$A$22</xm:f>
          </x14:formula1>
          <xm:sqref>D8:G8</xm:sqref>
        </x14:dataValidation>
        <x14:dataValidation type="list" allowBlank="1" showInputMessage="1" showErrorMessage="1" xr:uid="{43788CC7-6387-4FF5-84A0-12D0BD0B7D02}">
          <x14:formula1>
            <xm:f>Desplegables!$D$2:$D$5</xm:f>
          </x14:formula1>
          <xm:sqref>K10:L10</xm:sqref>
        </x14:dataValidation>
        <x14:dataValidation type="list" allowBlank="1" showInputMessage="1" showErrorMessage="1" xr:uid="{1863362E-9293-4D33-AE4C-3DE45D4FAE03}">
          <x14:formula1>
            <xm:f>Desplegables!$C$2:$C$10</xm:f>
          </x14:formula1>
          <xm:sqref>D10:E10</xm:sqref>
        </x14:dataValidation>
        <x14:dataValidation type="list" allowBlank="1" showInputMessage="1" showErrorMessage="1" xr:uid="{9C1AA9CB-876D-4ACE-8C1F-328B6DEAC709}">
          <x14:formula1>
            <xm:f>Desplegables!$B$2:$B$15</xm:f>
          </x14:formula1>
          <xm:sqref>J8:K8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BD95-7101-451F-B3CA-7EAA4EDF7936}">
  <sheetPr>
    <tabColor rgb="FF3399FF"/>
  </sheetPr>
  <dimension ref="B1:Y28"/>
  <sheetViews>
    <sheetView showGridLines="0"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97"/>
      <c r="C2" s="101" t="s">
        <v>21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98"/>
    </row>
    <row r="3" spans="2:25" ht="28.5" customHeight="1">
      <c r="B3" s="97"/>
      <c r="C3" s="101" t="s">
        <v>31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99"/>
    </row>
    <row r="4" spans="2:25" ht="28.5" customHeight="1">
      <c r="B4" s="97"/>
      <c r="C4" s="102" t="s">
        <v>15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 t="s">
        <v>32</v>
      </c>
      <c r="R4" s="102"/>
      <c r="S4" s="102"/>
      <c r="T4" s="102"/>
      <c r="U4" s="102"/>
      <c r="V4" s="102"/>
      <c r="W4" s="102"/>
      <c r="X4" s="102"/>
      <c r="Y4" s="100"/>
    </row>
    <row r="5" spans="2:25" ht="7.5" customHeight="1"/>
    <row r="6" spans="2:25" ht="22.5" customHeight="1">
      <c r="B6" s="91" t="s">
        <v>13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2:25" ht="3.75" customHeight="1"/>
    <row r="8" spans="2:25" ht="63.75">
      <c r="B8" s="92" t="s">
        <v>33</v>
      </c>
      <c r="C8" s="92"/>
      <c r="D8" s="93" t="s">
        <v>43</v>
      </c>
      <c r="E8" s="93"/>
      <c r="F8" s="93"/>
      <c r="G8" s="93"/>
      <c r="H8" s="92" t="s">
        <v>40</v>
      </c>
      <c r="I8" s="92"/>
      <c r="J8" s="93"/>
      <c r="K8" s="93"/>
      <c r="L8" s="95" t="s">
        <v>82</v>
      </c>
      <c r="M8" s="95"/>
      <c r="N8" s="14" t="str">
        <f>+'Gestion de Riesgo'!B14</f>
        <v>PAII -55</v>
      </c>
      <c r="O8" s="94" t="s">
        <v>25</v>
      </c>
      <c r="P8" s="94"/>
      <c r="Q8" s="96" t="str">
        <f>+'Gestion de Riesgo'!D14</f>
        <v>Administrar las pólizas de seguros de la EMB</v>
      </c>
      <c r="R8" s="96"/>
      <c r="S8" s="96"/>
      <c r="T8" s="59" t="s">
        <v>83</v>
      </c>
      <c r="U8" s="60">
        <f>+'Gestion de Riesgo'!C14</f>
        <v>0.2</v>
      </c>
      <c r="V8" s="58" t="s">
        <v>41</v>
      </c>
      <c r="W8" s="45" t="str">
        <f>+'Gestion de Riesgo'!E14</f>
        <v>Administración pólizas EMB</v>
      </c>
      <c r="X8" s="58" t="s">
        <v>87</v>
      </c>
      <c r="Y8" s="86" t="str">
        <f>+'Gestion de Riesgo'!F14</f>
        <v>Medir el avance a la correcta administración de las pólizas de seguros de la EMB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67.5" customHeight="1">
      <c r="B10" s="95" t="s">
        <v>27</v>
      </c>
      <c r="C10" s="95"/>
      <c r="D10" s="131" t="str">
        <f>+'Gestion de Riesgo'!G14</f>
        <v>Producto</v>
      </c>
      <c r="E10" s="131"/>
      <c r="F10" s="95" t="s">
        <v>9</v>
      </c>
      <c r="G10" s="95"/>
      <c r="H10" s="107" t="str">
        <f>+'Gestion de Riesgo'!G14</f>
        <v>Producto</v>
      </c>
      <c r="I10" s="107"/>
      <c r="J10" s="59" t="s">
        <v>10</v>
      </c>
      <c r="K10" s="93" t="s">
        <v>3</v>
      </c>
      <c r="L10" s="93"/>
      <c r="M10" s="105" t="s">
        <v>77</v>
      </c>
      <c r="N10" s="106"/>
      <c r="O10" s="108" t="str">
        <f>+'Gestion de Riesgo'!I14</f>
        <v>Cuadro de control solicitudes de revisión de polizas de la EMB</v>
      </c>
      <c r="P10" s="109"/>
      <c r="Q10" s="110"/>
      <c r="R10" s="58" t="s">
        <v>96</v>
      </c>
      <c r="S10" s="93" t="str">
        <f>+'Gestion de Riesgo'!J14</f>
        <v>N° de cambios realizados al estado de las póliza (cambios de fecha - modificaciones contractuales - siniestros)/  N° de cambios solicitados al estado de la póliza</v>
      </c>
      <c r="T10" s="93"/>
      <c r="U10" s="59" t="s">
        <v>8</v>
      </c>
      <c r="V10" s="126">
        <f>+'Gestion de Riesgo'!L14</f>
        <v>1</v>
      </c>
      <c r="W10" s="127"/>
      <c r="X10" s="58" t="s">
        <v>84</v>
      </c>
      <c r="Y10" s="47" t="s">
        <v>145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87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59" t="s">
        <v>0</v>
      </c>
      <c r="D15" s="59" t="s">
        <v>11</v>
      </c>
      <c r="E15" s="59" t="s">
        <v>12</v>
      </c>
      <c r="F15" s="59" t="s">
        <v>20</v>
      </c>
      <c r="G15" s="22"/>
      <c r="H15" s="95" t="s">
        <v>78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63">
        <f>+'Gestion de Riesgo'!P14</f>
        <v>0.25</v>
      </c>
      <c r="E16" s="60">
        <v>0.25</v>
      </c>
      <c r="F16" s="27">
        <f>+E16/D16</f>
        <v>1</v>
      </c>
      <c r="G16" s="2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63">
        <f>+'Gestion de Riesgo'!Q14</f>
        <v>0.25</v>
      </c>
      <c r="E17" s="56">
        <v>0</v>
      </c>
      <c r="F17" s="27">
        <v>0</v>
      </c>
      <c r="G17" s="2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28"/>
      <c r="V17" s="95" t="s">
        <v>81</v>
      </c>
      <c r="W17" s="95"/>
      <c r="X17" s="41"/>
      <c r="Y17" s="24"/>
    </row>
    <row r="18" spans="2:25" ht="52.5" customHeight="1">
      <c r="B18" s="21"/>
      <c r="C18" s="25" t="s">
        <v>18</v>
      </c>
      <c r="D18" s="63">
        <f>+'Gestion de Riesgo'!R14</f>
        <v>0.25</v>
      </c>
      <c r="E18" s="56">
        <v>0</v>
      </c>
      <c r="F18" s="27">
        <f t="shared" ref="F18:F20" si="0">E18/D18</f>
        <v>0</v>
      </c>
      <c r="G18" s="2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28"/>
      <c r="V18" s="120">
        <f>+'Gestion de Riesgo'!K14</f>
        <v>3</v>
      </c>
      <c r="W18" s="120"/>
      <c r="X18" s="42"/>
      <c r="Y18" s="24"/>
    </row>
    <row r="19" spans="2:25" ht="52.5" customHeight="1">
      <c r="B19" s="21"/>
      <c r="C19" s="25" t="s">
        <v>19</v>
      </c>
      <c r="D19" s="63">
        <f>+'Gestion de Riesgo'!S14</f>
        <v>0.25</v>
      </c>
      <c r="E19" s="56">
        <v>0</v>
      </c>
      <c r="F19" s="27">
        <f t="shared" si="0"/>
        <v>0</v>
      </c>
      <c r="G19" s="2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28"/>
      <c r="V19" s="111"/>
      <c r="W19" s="111"/>
      <c r="X19" s="61"/>
      <c r="Y19" s="24"/>
    </row>
    <row r="20" spans="2:25" ht="52.5" customHeight="1">
      <c r="B20" s="21"/>
      <c r="C20" s="30" t="s">
        <v>14</v>
      </c>
      <c r="D20" s="68">
        <f>SUM(D16:D19)</f>
        <v>1</v>
      </c>
      <c r="E20" s="31">
        <f>SUM(E16:E19)</f>
        <v>0.25</v>
      </c>
      <c r="F20" s="32">
        <f t="shared" si="0"/>
        <v>0.25</v>
      </c>
      <c r="G20" s="2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87" t="s">
        <v>79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2:25" ht="32.25" customHeight="1">
      <c r="B24" s="36" t="s">
        <v>0</v>
      </c>
      <c r="C24" s="114" t="s">
        <v>146</v>
      </c>
      <c r="D24" s="115"/>
      <c r="E24" s="115"/>
      <c r="F24" s="115"/>
      <c r="G24" s="115"/>
      <c r="H24" s="115"/>
      <c r="I24" s="115"/>
      <c r="J24" s="115"/>
      <c r="K24" s="115"/>
      <c r="L24" s="116"/>
      <c r="M24" s="114" t="s">
        <v>86</v>
      </c>
      <c r="N24" s="115"/>
      <c r="O24" s="115"/>
      <c r="P24" s="115"/>
      <c r="Q24" s="115"/>
      <c r="R24" s="115"/>
      <c r="S24" s="115"/>
      <c r="T24" s="116"/>
      <c r="U24" s="114" t="s">
        <v>85</v>
      </c>
      <c r="V24" s="115"/>
      <c r="W24" s="115"/>
      <c r="X24" s="115"/>
      <c r="Y24" s="116"/>
    </row>
    <row r="25" spans="2:25" ht="98.25" customHeight="1">
      <c r="B25" s="37" t="s">
        <v>16</v>
      </c>
      <c r="C25" s="117" t="s">
        <v>158</v>
      </c>
      <c r="D25" s="118"/>
      <c r="E25" s="118"/>
      <c r="F25" s="118"/>
      <c r="G25" s="118"/>
      <c r="H25" s="118"/>
      <c r="I25" s="118"/>
      <c r="J25" s="118"/>
      <c r="K25" s="118"/>
      <c r="L25" s="119"/>
      <c r="M25" s="88" t="s">
        <v>150</v>
      </c>
      <c r="N25" s="89"/>
      <c r="O25" s="89"/>
      <c r="P25" s="89"/>
      <c r="Q25" s="89"/>
      <c r="R25" s="89"/>
      <c r="S25" s="89"/>
      <c r="T25" s="90"/>
      <c r="U25" s="88" t="s">
        <v>159</v>
      </c>
      <c r="V25" s="89"/>
      <c r="W25" s="89"/>
      <c r="X25" s="89"/>
      <c r="Y25" s="90"/>
    </row>
    <row r="26" spans="2:25" ht="98.25" customHeight="1">
      <c r="B26" s="25" t="s">
        <v>17</v>
      </c>
      <c r="C26" s="88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9"/>
      <c r="O26" s="89"/>
      <c r="P26" s="89"/>
      <c r="Q26" s="89"/>
      <c r="R26" s="89"/>
      <c r="S26" s="89"/>
      <c r="T26" s="90"/>
      <c r="U26" s="88"/>
      <c r="V26" s="89"/>
      <c r="W26" s="89"/>
      <c r="X26" s="89"/>
      <c r="Y26" s="90"/>
    </row>
    <row r="27" spans="2:25" ht="98.25" customHeight="1">
      <c r="B27" s="25" t="s">
        <v>18</v>
      </c>
      <c r="C27" s="88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9"/>
      <c r="O27" s="89"/>
      <c r="P27" s="89"/>
      <c r="Q27" s="89"/>
      <c r="R27" s="89"/>
      <c r="S27" s="89"/>
      <c r="T27" s="90"/>
      <c r="U27" s="88"/>
      <c r="V27" s="89"/>
      <c r="W27" s="89"/>
      <c r="X27" s="89"/>
      <c r="Y27" s="90"/>
    </row>
    <row r="28" spans="2:25" ht="98.25" customHeight="1">
      <c r="B28" s="25" t="s">
        <v>19</v>
      </c>
      <c r="C28" s="88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9"/>
      <c r="O28" s="89"/>
      <c r="P28" s="89"/>
      <c r="Q28" s="89"/>
      <c r="R28" s="89"/>
      <c r="S28" s="89"/>
      <c r="T28" s="90"/>
      <c r="U28" s="88"/>
      <c r="V28" s="89"/>
      <c r="W28" s="89"/>
      <c r="X28" s="89"/>
      <c r="Y28" s="90"/>
    </row>
  </sheetData>
  <mergeCells count="45">
    <mergeCell ref="B2:B4"/>
    <mergeCell ref="C2:X2"/>
    <mergeCell ref="Y2:Y4"/>
    <mergeCell ref="C3:X3"/>
    <mergeCell ref="C4:P4"/>
    <mergeCell ref="Q4:X4"/>
    <mergeCell ref="B6:Y6"/>
    <mergeCell ref="B8:C8"/>
    <mergeCell ref="D8:G8"/>
    <mergeCell ref="H8:I8"/>
    <mergeCell ref="J8:K8"/>
    <mergeCell ref="L8:M8"/>
    <mergeCell ref="O8:P8"/>
    <mergeCell ref="Q8:S8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23:Y23"/>
    <mergeCell ref="C24:L24"/>
    <mergeCell ref="M24:T24"/>
    <mergeCell ref="U24:Y24"/>
    <mergeCell ref="C25:L25"/>
    <mergeCell ref="M25:T25"/>
    <mergeCell ref="U25:Y25"/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8DA0DE-456F-47E2-9C39-2932188DB5BA}">
          <x14:formula1>
            <xm:f>Desplegables!$B$2:$B$15</xm:f>
          </x14:formula1>
          <xm:sqref>J8:K8</xm:sqref>
        </x14:dataValidation>
        <x14:dataValidation type="list" allowBlank="1" showInputMessage="1" showErrorMessage="1" xr:uid="{96A9AA1E-17BB-4921-A492-5BA7BE8BBC6F}">
          <x14:formula1>
            <xm:f>Desplegables!$C$2:$C$10</xm:f>
          </x14:formula1>
          <xm:sqref>D10:E10</xm:sqref>
        </x14:dataValidation>
        <x14:dataValidation type="list" allowBlank="1" showInputMessage="1" showErrorMessage="1" xr:uid="{DD97C8E7-6C92-4952-A170-177611DD0DE7}">
          <x14:formula1>
            <xm:f>Desplegables!$D$2:$D$5</xm:f>
          </x14:formula1>
          <xm:sqref>K10:L10</xm:sqref>
        </x14:dataValidation>
        <x14:dataValidation type="list" allowBlank="1" showInputMessage="1" showErrorMessage="1" xr:uid="{3788B8E5-B6E3-4143-9BD7-A49A081D2D5C}">
          <x14:formula1>
            <xm:f>Desplegables!$A$2:$A$22</xm:f>
          </x14:formula1>
          <xm:sqref>D8:G8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59C5-BB0C-47A9-B60C-CDE2C69FAD6B}">
  <dimension ref="B1:T16"/>
  <sheetViews>
    <sheetView showGridLines="0" zoomScale="90" zoomScaleNormal="90" workbookViewId="0">
      <selection activeCell="E12" sqref="E12"/>
    </sheetView>
  </sheetViews>
  <sheetFormatPr baseColWidth="10" defaultRowHeight="15"/>
  <cols>
    <col min="1" max="1" width="4.25" style="1" customWidth="1"/>
    <col min="2" max="3" width="11" style="1"/>
    <col min="4" max="4" width="42.75" style="1" customWidth="1"/>
    <col min="5" max="5" width="23.375" style="1" customWidth="1"/>
    <col min="6" max="6" width="22.125" style="1" customWidth="1"/>
    <col min="7" max="7" width="19.625" style="1" customWidth="1"/>
    <col min="8" max="9" width="23" style="1" customWidth="1"/>
    <col min="10" max="10" width="32" style="1" customWidth="1"/>
    <col min="11" max="12" width="11" style="1"/>
    <col min="13" max="15" width="19.625" style="1" customWidth="1"/>
    <col min="16" max="19" width="12.625" style="1" customWidth="1"/>
    <col min="20" max="20" width="9.875" style="1" customWidth="1"/>
    <col min="21" max="16384" width="11" style="1"/>
  </cols>
  <sheetData>
    <row r="1" spans="2:20" ht="8.25" customHeight="1"/>
    <row r="2" spans="2:20" ht="36.75" customHeight="1">
      <c r="B2" s="133" t="s">
        <v>148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2:20" ht="26.2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20" ht="22.5" customHeight="1">
      <c r="P4" s="132" t="s">
        <v>93</v>
      </c>
      <c r="Q4" s="132"/>
      <c r="R4" s="132"/>
      <c r="S4" s="132"/>
    </row>
    <row r="5" spans="2:20" ht="40.5" customHeight="1">
      <c r="B5" s="3" t="s">
        <v>23</v>
      </c>
      <c r="C5" s="3" t="s">
        <v>24</v>
      </c>
      <c r="D5" s="4" t="s">
        <v>25</v>
      </c>
      <c r="E5" s="5" t="s">
        <v>26</v>
      </c>
      <c r="F5" s="5" t="s">
        <v>22</v>
      </c>
      <c r="G5" s="5" t="s">
        <v>9</v>
      </c>
      <c r="H5" s="5" t="s">
        <v>27</v>
      </c>
      <c r="I5" s="5" t="s">
        <v>30</v>
      </c>
      <c r="J5" s="5" t="s">
        <v>28</v>
      </c>
      <c r="K5" s="5" t="s">
        <v>94</v>
      </c>
      <c r="L5" s="5" t="s">
        <v>95</v>
      </c>
      <c r="M5" s="6" t="s">
        <v>29</v>
      </c>
      <c r="N5" s="6" t="s">
        <v>97</v>
      </c>
      <c r="O5" s="6" t="s">
        <v>98</v>
      </c>
      <c r="P5" s="67" t="s">
        <v>88</v>
      </c>
      <c r="Q5" s="67" t="s">
        <v>89</v>
      </c>
      <c r="R5" s="67" t="s">
        <v>90</v>
      </c>
      <c r="S5" s="67" t="s">
        <v>91</v>
      </c>
      <c r="T5" s="44" t="s">
        <v>92</v>
      </c>
    </row>
    <row r="6" spans="2:20" ht="30" hidden="1">
      <c r="B6" s="70" t="s">
        <v>99</v>
      </c>
      <c r="C6" s="64"/>
      <c r="D6" s="71" t="s">
        <v>100</v>
      </c>
      <c r="E6" s="72"/>
      <c r="F6" s="72"/>
      <c r="G6" s="73"/>
      <c r="H6" s="73"/>
      <c r="I6" s="74"/>
      <c r="J6" s="74"/>
      <c r="K6" s="75"/>
      <c r="L6" s="76"/>
      <c r="M6" s="74"/>
      <c r="N6" s="74"/>
      <c r="O6" s="74"/>
      <c r="P6" s="76"/>
      <c r="Q6" s="73"/>
      <c r="R6" s="73"/>
      <c r="S6" s="76"/>
      <c r="T6" s="76">
        <f>SUM(P6:S6)</f>
        <v>0</v>
      </c>
    </row>
    <row r="7" spans="2:20" ht="45">
      <c r="B7" s="77" t="s">
        <v>101</v>
      </c>
      <c r="C7" s="76">
        <v>0.25</v>
      </c>
      <c r="D7" s="78" t="s">
        <v>102</v>
      </c>
      <c r="E7" s="74" t="s">
        <v>103</v>
      </c>
      <c r="F7" s="74" t="s">
        <v>104</v>
      </c>
      <c r="G7" s="74" t="s">
        <v>105</v>
      </c>
      <c r="H7" s="73" t="s">
        <v>1</v>
      </c>
      <c r="I7" s="74" t="s">
        <v>106</v>
      </c>
      <c r="J7" s="74" t="s">
        <v>107</v>
      </c>
      <c r="K7" s="73">
        <v>8</v>
      </c>
      <c r="L7" s="73">
        <v>12</v>
      </c>
      <c r="M7" s="74" t="s">
        <v>108</v>
      </c>
      <c r="N7" s="79">
        <v>44197</v>
      </c>
      <c r="O7" s="80">
        <v>44561</v>
      </c>
      <c r="P7" s="76">
        <v>0.25</v>
      </c>
      <c r="Q7" s="76">
        <v>0.25</v>
      </c>
      <c r="R7" s="76">
        <v>0.25</v>
      </c>
      <c r="S7" s="76">
        <v>0.25</v>
      </c>
      <c r="T7" s="76">
        <f t="shared" ref="T7:T13" si="0">SUM(P7:S7)</f>
        <v>1</v>
      </c>
    </row>
    <row r="8" spans="2:20" ht="30" hidden="1">
      <c r="B8" s="70" t="s">
        <v>109</v>
      </c>
      <c r="C8" s="64"/>
      <c r="D8" s="71" t="s">
        <v>110</v>
      </c>
      <c r="E8" s="72"/>
      <c r="F8" s="72"/>
      <c r="G8" s="73"/>
      <c r="H8" s="73"/>
      <c r="I8" s="74"/>
      <c r="J8" s="74"/>
      <c r="K8" s="75"/>
      <c r="L8" s="76"/>
      <c r="M8" s="74"/>
      <c r="N8" s="74"/>
      <c r="O8" s="74"/>
      <c r="P8" s="76"/>
      <c r="Q8" s="73"/>
      <c r="R8" s="73"/>
      <c r="S8" s="76"/>
      <c r="T8" s="76">
        <f t="shared" si="0"/>
        <v>0</v>
      </c>
    </row>
    <row r="9" spans="2:20" ht="30" hidden="1">
      <c r="B9" s="70" t="s">
        <v>111</v>
      </c>
      <c r="C9" s="76"/>
      <c r="D9" s="71" t="s">
        <v>112</v>
      </c>
      <c r="E9" s="72"/>
      <c r="F9" s="72"/>
      <c r="G9" s="73"/>
      <c r="H9" s="73"/>
      <c r="I9" s="74"/>
      <c r="J9" s="74"/>
      <c r="K9" s="75"/>
      <c r="L9" s="76"/>
      <c r="M9" s="74"/>
      <c r="N9" s="74"/>
      <c r="O9" s="74"/>
      <c r="P9" s="76"/>
      <c r="Q9" s="73"/>
      <c r="R9" s="73"/>
      <c r="S9" s="76"/>
      <c r="T9" s="76">
        <f t="shared" si="0"/>
        <v>0</v>
      </c>
    </row>
    <row r="10" spans="2:20" ht="45" hidden="1" customHeight="1">
      <c r="B10" s="70" t="s">
        <v>113</v>
      </c>
      <c r="C10" s="64"/>
      <c r="D10" s="71" t="s">
        <v>114</v>
      </c>
      <c r="E10" s="65" t="s">
        <v>115</v>
      </c>
      <c r="F10" s="65" t="s">
        <v>116</v>
      </c>
      <c r="G10" s="65" t="s">
        <v>105</v>
      </c>
      <c r="H10" s="65" t="s">
        <v>1</v>
      </c>
      <c r="I10" s="65" t="s">
        <v>117</v>
      </c>
      <c r="J10" s="65" t="s">
        <v>118</v>
      </c>
      <c r="K10" s="81">
        <v>1</v>
      </c>
      <c r="L10" s="82">
        <v>1</v>
      </c>
      <c r="M10" s="65" t="s">
        <v>119</v>
      </c>
      <c r="N10" s="83">
        <v>44197</v>
      </c>
      <c r="O10" s="83">
        <v>44561</v>
      </c>
      <c r="P10" s="64"/>
      <c r="Q10" s="64"/>
      <c r="R10" s="64"/>
      <c r="S10" s="64"/>
      <c r="T10" s="64">
        <f>SUM(P10:S10)</f>
        <v>0</v>
      </c>
    </row>
    <row r="11" spans="2:20" ht="45">
      <c r="B11" s="77" t="s">
        <v>120</v>
      </c>
      <c r="C11" s="76">
        <v>0.3</v>
      </c>
      <c r="D11" s="78" t="s">
        <v>121</v>
      </c>
      <c r="E11" s="74" t="s">
        <v>122</v>
      </c>
      <c r="F11" s="74" t="s">
        <v>123</v>
      </c>
      <c r="G11" s="74" t="s">
        <v>105</v>
      </c>
      <c r="H11" s="73" t="s">
        <v>1</v>
      </c>
      <c r="I11" s="74" t="s">
        <v>124</v>
      </c>
      <c r="J11" s="74" t="s">
        <v>107</v>
      </c>
      <c r="K11" s="73">
        <v>10</v>
      </c>
      <c r="L11" s="73">
        <v>12</v>
      </c>
      <c r="M11" s="74" t="s">
        <v>108</v>
      </c>
      <c r="N11" s="80">
        <v>44197</v>
      </c>
      <c r="O11" s="80">
        <v>44561</v>
      </c>
      <c r="P11" s="76">
        <v>0.25</v>
      </c>
      <c r="Q11" s="76">
        <v>0.25</v>
      </c>
      <c r="R11" s="76">
        <v>0.25</v>
      </c>
      <c r="S11" s="76">
        <v>0.25</v>
      </c>
      <c r="T11" s="76">
        <f t="shared" si="0"/>
        <v>1</v>
      </c>
    </row>
    <row r="12" spans="2:20" ht="75">
      <c r="B12" s="77" t="s">
        <v>125</v>
      </c>
      <c r="C12" s="76">
        <v>0.1</v>
      </c>
      <c r="D12" s="78" t="s">
        <v>126</v>
      </c>
      <c r="E12" s="74" t="s">
        <v>127</v>
      </c>
      <c r="F12" s="74" t="s">
        <v>128</v>
      </c>
      <c r="G12" s="73" t="s">
        <v>105</v>
      </c>
      <c r="H12" s="73" t="s">
        <v>1</v>
      </c>
      <c r="I12" s="74" t="s">
        <v>129</v>
      </c>
      <c r="J12" s="74" t="s">
        <v>130</v>
      </c>
      <c r="K12" s="73">
        <v>0</v>
      </c>
      <c r="L12" s="76">
        <v>1</v>
      </c>
      <c r="M12" s="74" t="s">
        <v>131</v>
      </c>
      <c r="N12" s="80">
        <v>44197</v>
      </c>
      <c r="O12" s="80">
        <v>44561</v>
      </c>
      <c r="P12" s="76">
        <v>0.25</v>
      </c>
      <c r="Q12" s="76">
        <v>0.25</v>
      </c>
      <c r="R12" s="76">
        <v>0.25</v>
      </c>
      <c r="S12" s="76">
        <v>0.25</v>
      </c>
      <c r="T12" s="76">
        <f t="shared" si="0"/>
        <v>1</v>
      </c>
    </row>
    <row r="13" spans="2:20" ht="90">
      <c r="B13" s="77" t="s">
        <v>132</v>
      </c>
      <c r="C13" s="76">
        <v>0.15</v>
      </c>
      <c r="D13" s="78" t="s">
        <v>133</v>
      </c>
      <c r="E13" s="74" t="s">
        <v>134</v>
      </c>
      <c r="F13" s="74" t="s">
        <v>135</v>
      </c>
      <c r="G13" s="73" t="s">
        <v>105</v>
      </c>
      <c r="H13" s="73" t="s">
        <v>1</v>
      </c>
      <c r="I13" s="74" t="s">
        <v>136</v>
      </c>
      <c r="J13" s="74" t="s">
        <v>137</v>
      </c>
      <c r="K13" s="76">
        <v>1</v>
      </c>
      <c r="L13" s="76">
        <v>1</v>
      </c>
      <c r="M13" s="74" t="s">
        <v>138</v>
      </c>
      <c r="N13" s="80">
        <v>44197</v>
      </c>
      <c r="O13" s="80">
        <v>44561</v>
      </c>
      <c r="P13" s="76">
        <v>0.25</v>
      </c>
      <c r="Q13" s="76">
        <v>0.25</v>
      </c>
      <c r="R13" s="76">
        <v>0.25</v>
      </c>
      <c r="S13" s="76">
        <v>0.25</v>
      </c>
      <c r="T13" s="76">
        <f t="shared" si="0"/>
        <v>1</v>
      </c>
    </row>
    <row r="14" spans="2:20" ht="75">
      <c r="B14" s="77" t="s">
        <v>139</v>
      </c>
      <c r="C14" s="76">
        <v>0.2</v>
      </c>
      <c r="D14" s="78" t="s">
        <v>140</v>
      </c>
      <c r="E14" s="74" t="s">
        <v>141</v>
      </c>
      <c r="F14" s="74" t="s">
        <v>142</v>
      </c>
      <c r="G14" s="73" t="s">
        <v>29</v>
      </c>
      <c r="H14" s="85" t="s">
        <v>29</v>
      </c>
      <c r="I14" s="74" t="s">
        <v>143</v>
      </c>
      <c r="J14" s="74" t="s">
        <v>147</v>
      </c>
      <c r="K14" s="84">
        <v>3</v>
      </c>
      <c r="L14" s="76">
        <v>1</v>
      </c>
      <c r="M14" s="74" t="s">
        <v>144</v>
      </c>
      <c r="N14" s="80">
        <v>44197</v>
      </c>
      <c r="O14" s="80">
        <v>44561</v>
      </c>
      <c r="P14" s="76">
        <v>0.25</v>
      </c>
      <c r="Q14" s="76">
        <v>0.25</v>
      </c>
      <c r="R14" s="76">
        <v>0.25</v>
      </c>
      <c r="S14" s="76">
        <v>0.25</v>
      </c>
      <c r="T14" s="76">
        <f>SUM(P14:S14)</f>
        <v>1</v>
      </c>
    </row>
    <row r="16" spans="2:20">
      <c r="C16" s="62">
        <f>+SUM(C6:C14)</f>
        <v>1</v>
      </c>
    </row>
  </sheetData>
  <mergeCells count="2">
    <mergeCell ref="P4:S4"/>
    <mergeCell ref="B2:T2"/>
  </mergeCells>
  <pageMargins left="0.7" right="0.7" top="0.75" bottom="0.75" header="0.3" footer="0.3"/>
  <pageSetup orientation="portrait" r:id="rId1"/>
  <ignoredErrors>
    <ignoredError sqref="T7 T11:T14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EBDF-2B07-49DC-A718-F576D31E6124}">
  <dimension ref="A1:F44"/>
  <sheetViews>
    <sheetView workbookViewId="0">
      <selection activeCell="D7" sqref="D7"/>
    </sheetView>
  </sheetViews>
  <sheetFormatPr baseColWidth="10" defaultRowHeight="15"/>
  <cols>
    <col min="1" max="1" width="33.375" style="1" customWidth="1"/>
    <col min="2" max="2" width="38.375" style="1" customWidth="1"/>
    <col min="3" max="3" width="11.875" style="1" customWidth="1"/>
    <col min="4" max="4" width="12.375" style="1" customWidth="1"/>
    <col min="5" max="16384" width="11" style="1"/>
  </cols>
  <sheetData>
    <row r="1" spans="1:6" ht="28.5" customHeight="1">
      <c r="A1" s="7" t="s">
        <v>36</v>
      </c>
      <c r="B1" s="7" t="s">
        <v>39</v>
      </c>
      <c r="C1" s="10" t="s">
        <v>7</v>
      </c>
      <c r="D1" s="11" t="s">
        <v>38</v>
      </c>
      <c r="E1" s="11"/>
      <c r="F1" s="11"/>
    </row>
    <row r="2" spans="1:6">
      <c r="A2" s="8" t="s">
        <v>42</v>
      </c>
      <c r="B2" s="1" t="s">
        <v>63</v>
      </c>
      <c r="C2" s="43" t="s">
        <v>37</v>
      </c>
      <c r="D2" s="1" t="s">
        <v>6</v>
      </c>
      <c r="E2" s="12"/>
      <c r="F2" s="12"/>
    </row>
    <row r="3" spans="1:6">
      <c r="A3" s="8" t="s">
        <v>43</v>
      </c>
      <c r="B3" s="1" t="s">
        <v>64</v>
      </c>
      <c r="C3" s="1" t="s">
        <v>1</v>
      </c>
      <c r="D3" s="1" t="s">
        <v>3</v>
      </c>
    </row>
    <row r="4" spans="1:6">
      <c r="A4" s="8" t="s">
        <v>44</v>
      </c>
      <c r="B4" s="1" t="s">
        <v>65</v>
      </c>
      <c r="C4" s="1" t="s">
        <v>2</v>
      </c>
      <c r="D4" s="1" t="s">
        <v>4</v>
      </c>
    </row>
    <row r="5" spans="1:6">
      <c r="A5" s="8" t="s">
        <v>45</v>
      </c>
      <c r="B5" s="1" t="s">
        <v>66</v>
      </c>
      <c r="C5" s="1" t="s">
        <v>34</v>
      </c>
      <c r="D5" s="1" t="s">
        <v>5</v>
      </c>
    </row>
    <row r="6" spans="1:6">
      <c r="A6" s="8" t="s">
        <v>46</v>
      </c>
      <c r="B6" s="1" t="s">
        <v>67</v>
      </c>
      <c r="C6" s="1" t="s">
        <v>35</v>
      </c>
    </row>
    <row r="7" spans="1:6">
      <c r="A7" s="8" t="s">
        <v>47</v>
      </c>
      <c r="B7" s="1" t="s">
        <v>68</v>
      </c>
      <c r="C7" s="1" t="s">
        <v>29</v>
      </c>
    </row>
    <row r="8" spans="1:6">
      <c r="A8" s="8" t="s">
        <v>48</v>
      </c>
      <c r="B8" s="1" t="s">
        <v>69</v>
      </c>
      <c r="C8" s="1" t="s">
        <v>36</v>
      </c>
    </row>
    <row r="9" spans="1:6" ht="30">
      <c r="A9" s="8" t="s">
        <v>49</v>
      </c>
      <c r="B9" s="9" t="s">
        <v>70</v>
      </c>
    </row>
    <row r="10" spans="1:6">
      <c r="A10" s="8" t="s">
        <v>50</v>
      </c>
      <c r="B10" s="2" t="s">
        <v>71</v>
      </c>
    </row>
    <row r="11" spans="1:6">
      <c r="A11" s="8" t="s">
        <v>51</v>
      </c>
      <c r="B11" s="1" t="s">
        <v>72</v>
      </c>
    </row>
    <row r="12" spans="1:6">
      <c r="A12" s="8" t="s">
        <v>52</v>
      </c>
      <c r="B12" s="1" t="s">
        <v>73</v>
      </c>
    </row>
    <row r="13" spans="1:6">
      <c r="A13" s="8" t="s">
        <v>53</v>
      </c>
      <c r="B13" s="1" t="s">
        <v>74</v>
      </c>
    </row>
    <row r="14" spans="1:6" ht="30">
      <c r="A14" s="8" t="s">
        <v>54</v>
      </c>
      <c r="B14" s="2" t="s">
        <v>75</v>
      </c>
    </row>
    <row r="15" spans="1:6">
      <c r="A15" s="8" t="s">
        <v>55</v>
      </c>
      <c r="B15" s="1" t="s">
        <v>76</v>
      </c>
    </row>
    <row r="16" spans="1:6">
      <c r="A16" s="8" t="s">
        <v>56</v>
      </c>
    </row>
    <row r="17" spans="1:1">
      <c r="A17" s="8" t="s">
        <v>57</v>
      </c>
    </row>
    <row r="18" spans="1:1">
      <c r="A18" s="8" t="s">
        <v>58</v>
      </c>
    </row>
    <row r="19" spans="1:1">
      <c r="A19" s="8" t="s">
        <v>59</v>
      </c>
    </row>
    <row r="20" spans="1:1" ht="30">
      <c r="A20" s="8" t="s">
        <v>60</v>
      </c>
    </row>
    <row r="21" spans="1:1" ht="30">
      <c r="A21" s="8" t="s">
        <v>61</v>
      </c>
    </row>
    <row r="22" spans="1:1">
      <c r="A22" s="8" t="s">
        <v>62</v>
      </c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9" spans="1:1">
      <c r="A29" s="8"/>
    </row>
    <row r="31" spans="1:1">
      <c r="A31" s="8"/>
    </row>
    <row r="32" spans="1:1">
      <c r="A32" s="8"/>
    </row>
    <row r="34" spans="1:1">
      <c r="A34" s="8"/>
    </row>
    <row r="36" spans="1:1">
      <c r="A36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3" spans="1:1">
      <c r="A43" s="8"/>
    </row>
    <row r="44" spans="1:1">
      <c r="A44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2" ma:contentTypeDescription="Crear nuevo documento." ma:contentTypeScope="" ma:versionID="c1e1cb7e7a17b8f0cb009b629c6926fa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01863b8a2523effcc881fb22149ee2ce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C9C851-3021-40A6-BC97-40C32502D6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29D00-4446-4B23-BF7D-A1E683BEA88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975e6d86-0457-4d81-89a1-5c85f652f20b"/>
    <ds:schemaRef ds:uri="http://schemas.microsoft.com/office/infopath/2007/PartnerControls"/>
    <ds:schemaRef ds:uri="http://purl.org/dc/elements/1.1/"/>
    <ds:schemaRef ds:uri="7f854fd8-63cb-42a3-977f-161619776c3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958BD3-03CC-4DBD-8512-27A1C1F96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e6d86-0457-4d81-89a1-5c85f652f20b"/>
    <ds:schemaRef ds:uri="7f854fd8-63cb-42a3-977f-161619776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PAII-48_GR</vt:lpstr>
      <vt:lpstr>PAII-52_GR</vt:lpstr>
      <vt:lpstr>PAII-53_GR</vt:lpstr>
      <vt:lpstr>PAII-54_GR</vt:lpstr>
      <vt:lpstr>PAII-55_GR</vt:lpstr>
      <vt:lpstr>Gestion de Riesgo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Galindo</dc:creator>
  <cp:lastModifiedBy>YOLANDA MARCELA GARZON MOYANO</cp:lastModifiedBy>
  <cp:lastPrinted>2021-04-13T16:47:03Z</cp:lastPrinted>
  <dcterms:created xsi:type="dcterms:W3CDTF">2014-04-04T20:17:35Z</dcterms:created>
  <dcterms:modified xsi:type="dcterms:W3CDTF">2021-04-27T21:45:52Z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