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Yolanda.garzon\Documents\PAII\Indicadores 2021\7. GT\"/>
    </mc:Choice>
  </mc:AlternateContent>
  <xr:revisionPtr revIDLastSave="0" documentId="13_ncr:1_{7A6F34B6-042C-4475-AC3E-373A54F7B794}" xr6:coauthVersionLast="46" xr6:coauthVersionMax="46" xr10:uidLastSave="{00000000-0000-0000-0000-000000000000}"/>
  <bookViews>
    <workbookView xWindow="28680" yWindow="1440" windowWidth="20730" windowHeight="11160" tabRatio="547" activeTab="2" xr2:uid="{00000000-000D-0000-FFFF-FFFF00000000}"/>
  </bookViews>
  <sheets>
    <sheet name="PAII-41_PP" sheetId="12" r:id="rId1"/>
    <sheet name="PAII-42_PP" sheetId="13" r:id="rId2"/>
    <sheet name="PAII-43_PP" sheetId="14" r:id="rId3"/>
    <sheet name="Planeación Proyectos" sheetId="8" state="hidden" r:id="rId4"/>
    <sheet name="Desplegables" sheetId="3"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4" l="1"/>
  <c r="F16" i="14" l="1"/>
  <c r="D20" i="14"/>
  <c r="F20" i="14" s="1"/>
  <c r="V18" i="14"/>
  <c r="D19" i="14"/>
  <c r="D18" i="14"/>
  <c r="F18" i="14" s="1"/>
  <c r="D17" i="14"/>
  <c r="F17" i="14" s="1"/>
  <c r="H10" i="14"/>
  <c r="O10" i="14"/>
  <c r="S10" i="14"/>
  <c r="V10" i="14"/>
  <c r="Y8" i="14"/>
  <c r="W8" i="14"/>
  <c r="U8" i="14"/>
  <c r="Q8" i="14"/>
  <c r="N8" i="14"/>
  <c r="C11" i="8" l="1"/>
  <c r="T9" i="8"/>
  <c r="T8" i="8"/>
  <c r="T7" i="8"/>
  <c r="T6" i="8"/>
  <c r="V18" i="13" l="1"/>
  <c r="D19" i="12" l="1"/>
  <c r="F19" i="14" l="1"/>
  <c r="E20" i="14"/>
  <c r="D19" i="13"/>
  <c r="D18" i="13"/>
  <c r="D17" i="13"/>
  <c r="F17" i="13" s="1"/>
  <c r="D16" i="13"/>
  <c r="E16" i="13" s="1"/>
  <c r="F16" i="13" s="1"/>
  <c r="D10" i="13"/>
  <c r="V18" i="12"/>
  <c r="D18" i="12"/>
  <c r="D17" i="12"/>
  <c r="D16" i="12"/>
  <c r="F16" i="12" s="1"/>
  <c r="D10" i="12"/>
  <c r="V10" i="12" l="1"/>
  <c r="S10" i="12"/>
  <c r="O10" i="12"/>
  <c r="H10" i="12"/>
  <c r="Y8" i="12"/>
  <c r="W8" i="12"/>
  <c r="U8" i="12"/>
  <c r="Q8" i="12"/>
  <c r="N8" i="12"/>
  <c r="E20" i="12"/>
  <c r="D20" i="12"/>
  <c r="F20" i="12" l="1"/>
  <c r="V10" i="13"/>
  <c r="S10" i="13"/>
  <c r="O10" i="13"/>
  <c r="H10" i="13"/>
  <c r="Y8" i="13"/>
  <c r="W8" i="13"/>
  <c r="U8" i="13"/>
  <c r="Q8" i="13"/>
  <c r="N8" i="13"/>
  <c r="E20" i="13"/>
  <c r="D20" i="13" l="1"/>
  <c r="F20"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tc={49435C47-DAEF-49AF-A89E-185F465FF77B}</author>
    <author>tc={74E77341-C8BA-44EA-8A2E-7B76D407AD86}</author>
  </authors>
  <commentList>
    <comment ref="C6" authorId="0" shapeId="0" xr:uid="{49435C47-DAEF-49AF-A89E-185F465FF77B}">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por validar si este PAII va al proceso de Ejecución de Proyectos.</t>
      </text>
    </comment>
    <comment ref="D6" authorId="1" shapeId="0" xr:uid="{74E77341-C8BA-44EA-8A2E-7B76D407AD86}">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si debe ser trasladado al proceso de Ejecución de Proyectos.</t>
      </text>
    </comment>
  </commentList>
</comments>
</file>

<file path=xl/sharedStrings.xml><?xml version="1.0" encoding="utf-8"?>
<sst xmlns="http://schemas.openxmlformats.org/spreadsheetml/2006/main" count="246" uniqueCount="133">
  <si>
    <t>Periodo</t>
  </si>
  <si>
    <t xml:space="preserve">Eficacia </t>
  </si>
  <si>
    <t>Efectividad</t>
  </si>
  <si>
    <t>Trimestral</t>
  </si>
  <si>
    <t xml:space="preserve">Semestral </t>
  </si>
  <si>
    <t>Anual</t>
  </si>
  <si>
    <t>Bimestral</t>
  </si>
  <si>
    <t xml:space="preserve">Tipo de Indicador </t>
  </si>
  <si>
    <t>Meta</t>
  </si>
  <si>
    <t>Unidad de Medida</t>
  </si>
  <si>
    <t>Frecuencia</t>
  </si>
  <si>
    <t>Programado</t>
  </si>
  <si>
    <t>Ejecutado</t>
  </si>
  <si>
    <t>INFORMACIÓN DEL INDICADOR</t>
  </si>
  <si>
    <t>Ejec/Prog
Vigencia</t>
  </si>
  <si>
    <t>CÓDIGO: PE-FR-006</t>
  </si>
  <si>
    <t>ENE - MAR</t>
  </si>
  <si>
    <t>ABR - JUN</t>
  </si>
  <si>
    <t>JUL - SEPT</t>
  </si>
  <si>
    <t>OCT - DIC</t>
  </si>
  <si>
    <t>%</t>
  </si>
  <si>
    <t xml:space="preserve">PROCESO: PLANEACIÓN ESTRATÉGICA </t>
  </si>
  <si>
    <t>Objetivo Indicador</t>
  </si>
  <si>
    <t>ID-Act</t>
  </si>
  <si>
    <t>Peso/100</t>
  </si>
  <si>
    <t>Descripción Actividad</t>
  </si>
  <si>
    <t>Nombre</t>
  </si>
  <si>
    <t>Tipo de Indicador</t>
  </si>
  <si>
    <t>Formula</t>
  </si>
  <si>
    <t>Producto</t>
  </si>
  <si>
    <t>Fuente de datos</t>
  </si>
  <si>
    <t>FORMATO FICHA TÉCNICA INDICADORES DE GESTIÓN</t>
  </si>
  <si>
    <t>VERSIÓN: 4</t>
  </si>
  <si>
    <t>Proceso:</t>
  </si>
  <si>
    <t>Calidad</t>
  </si>
  <si>
    <t>Economía</t>
  </si>
  <si>
    <t>Proceso</t>
  </si>
  <si>
    <t>Eficiencia</t>
  </si>
  <si>
    <t>Periodicidad</t>
  </si>
  <si>
    <t>Subproceso</t>
  </si>
  <si>
    <t>Sub-Proceso:</t>
  </si>
  <si>
    <t>Nombre del Indicador</t>
  </si>
  <si>
    <t>1.(PE) Planeación estratégica</t>
  </si>
  <si>
    <t>1.(GR) Gestión de riesgos</t>
  </si>
  <si>
    <t>1.(GS) Gestión social</t>
  </si>
  <si>
    <t>1.(CC) Comunicación corporativa</t>
  </si>
  <si>
    <t>1.(GA) Gestión ambiental</t>
  </si>
  <si>
    <t>2.(PP) Planeación de Proyectos</t>
  </si>
  <si>
    <t>2. (EP) Ejecución de Proyectos</t>
  </si>
  <si>
    <t>2.(OP) Operación y  mantenimiento de proyectos</t>
  </si>
  <si>
    <t>2. (EN) Explotación y gestión de negocios</t>
  </si>
  <si>
    <t>3. (GL) Gestión legal</t>
  </si>
  <si>
    <t>3. (GC) Gestión contractual</t>
  </si>
  <si>
    <t>3. (AP) Gestión de adquisición predial</t>
  </si>
  <si>
    <t>3. (SI) Gestión de seguridad de la información</t>
  </si>
  <si>
    <t>3. (TH) Gestión Humano</t>
  </si>
  <si>
    <t>3. (GF) Gestión financiera</t>
  </si>
  <si>
    <t>3. (AL) Gestión administrativa y logística</t>
  </si>
  <si>
    <t>3. (GD) Gestión documental</t>
  </si>
  <si>
    <t>3. (IT) Administración de recursos IT</t>
  </si>
  <si>
    <t>4. (EM) Evaluación y  mejoramiento  de la gestión</t>
  </si>
  <si>
    <t>4. (AD) Administración de asuntos disciplinarios</t>
  </si>
  <si>
    <t>4. (GP) Gestión de PQRS</t>
  </si>
  <si>
    <t>2. (ECV) Gestión de la Captura de Valor ECV</t>
  </si>
  <si>
    <t>2. (GTA) Gestión Técnica en Arquitectura y Urbanismo GTA</t>
  </si>
  <si>
    <t>3.(GPS) Ejecución presupuestal</t>
  </si>
  <si>
    <t>3.(GTS) Gestión tesorería</t>
  </si>
  <si>
    <t>3. (SGC) Gestión contable</t>
  </si>
  <si>
    <t>3. (GTB) Gestión tributaria</t>
  </si>
  <si>
    <t xml:space="preserve">3. (CMN) Gestión caja menor </t>
  </si>
  <si>
    <t>3.(AMB) Administración Y  Mantenimiento Bienes Inmuebles</t>
  </si>
  <si>
    <t>3. (PGC) Planeación Gestión de Compras</t>
  </si>
  <si>
    <t>3. (ETI) Estrategia de TI</t>
  </si>
  <si>
    <t>3. (OTI) Gestion de la Operación OTI</t>
  </si>
  <si>
    <t>3. (PIT) Proyectos de TI</t>
  </si>
  <si>
    <t>3. (ADS) Adquisición del Suelo</t>
  </si>
  <si>
    <t>3. (PGS) Planificación de Gestión del Suelo</t>
  </si>
  <si>
    <t>Fuente de Información</t>
  </si>
  <si>
    <t>Grafico Meta VS. Avance</t>
  </si>
  <si>
    <t>INFORME DE AVANCE CUALITATIVO</t>
  </si>
  <si>
    <t>MEDICIÓN DEL AVANCE Y CUMPLIMIENTO DEL INDICADOR</t>
  </si>
  <si>
    <t>Línea base</t>
  </si>
  <si>
    <t>ID PAII</t>
  </si>
  <si>
    <t>Ponderación</t>
  </si>
  <si>
    <t>Responsable de la Medición</t>
  </si>
  <si>
    <t>Producto Obtenido</t>
  </si>
  <si>
    <t>Retrasos y soluciones</t>
  </si>
  <si>
    <t>Objetivo del indicador</t>
  </si>
  <si>
    <t>1er Trimestre</t>
  </si>
  <si>
    <t>2do Trimestre</t>
  </si>
  <si>
    <t>3er Trimestre</t>
  </si>
  <si>
    <t>4to Trimestre</t>
  </si>
  <si>
    <t>Total</t>
  </si>
  <si>
    <t>Programación 2021</t>
  </si>
  <si>
    <t>Línea base
2020</t>
  </si>
  <si>
    <t>Meta
2021</t>
  </si>
  <si>
    <t>Formula del Indicador</t>
  </si>
  <si>
    <t>Fecha Inicio</t>
  </si>
  <si>
    <t>Fecha Fin</t>
  </si>
  <si>
    <t>Porcentual</t>
  </si>
  <si>
    <t>PAPEL DE TRABAJO 
INDICADORES DE GESTIÓN 2021</t>
  </si>
  <si>
    <t>PAII -40</t>
  </si>
  <si>
    <t>Atender las solicitudes de información, reportes, informes, PQRS, de índole técnica que le sean requeridas a la Gerencia Técnica.</t>
  </si>
  <si>
    <t>Estado de reporte de información.</t>
  </si>
  <si>
    <t>Medir el numero de requerimientos atendidos sobre los demandados en el periodo</t>
  </si>
  <si>
    <t>Base de datos de reportes</t>
  </si>
  <si>
    <t>(# de requerimientos de información atendidos en el periodo/Total de solictudes presentadas en el periodo)*100%</t>
  </si>
  <si>
    <t xml:space="preserve">Cartas, memorando, correos e informes. </t>
  </si>
  <si>
    <t>PAII -41</t>
  </si>
  <si>
    <t>Estado de reportes de información.</t>
  </si>
  <si>
    <t>PAII -42</t>
  </si>
  <si>
    <t xml:space="preserve">Culminar la identificación de la necesidad y los estudios de prefactibilidad de las alternativas de expansión del sistema Metro - Línea 2 </t>
  </si>
  <si>
    <t>Estudios de prefactibilidad  expansión del sistema Metro</t>
  </si>
  <si>
    <t>Medir el desarrollo de las actividades programadas para los estudios de prefactibilidad de las alternativas de expansión del sistema Metro</t>
  </si>
  <si>
    <t>Cronograma de actividades</t>
  </si>
  <si>
    <t>(# de actividades desarrolladas/Total de actividades programadas)*100%</t>
  </si>
  <si>
    <t xml:space="preserve">Estudios de prefactibilidad de expanción
Insumos para la estructuración de la factibilidad. </t>
  </si>
  <si>
    <t>PAII -43</t>
  </si>
  <si>
    <t>Adelantar la gestión para la contratación y desarrollo completo de la etapa de factibilidad del proyecto de expansión del sistema Metro - Línea 2 .</t>
  </si>
  <si>
    <t>Avance de la etapa de factibilidad proyecto de expansión del sistema Metro - Línea 2 .</t>
  </si>
  <si>
    <t>Medir el avance de la etapa de factibilidad proyecto de expansión del sistema Metro - Línea 2 .</t>
  </si>
  <si>
    <t xml:space="preserve">Estudios de factibilidad </t>
  </si>
  <si>
    <t>Líder del proceso</t>
  </si>
  <si>
    <t xml:space="preserve">Avance y logros </t>
  </si>
  <si>
    <t>Atender las solicitudes de información, reportes, informes, PQRS, análisis y especificaciones requeridas en el periodo a la Gerencia Técnica, incluyendo los relacionados con nuevos proyectos ferreos.</t>
  </si>
  <si>
    <t>(# de requerimientos de información atendidos en el periodo/Total de solicitudes presentadas en el periodo)*100%</t>
  </si>
  <si>
    <t>Se asignaron para gestión de la Gerencia Técnica durante el primer trimestre del 2021 noventa y un ( 91) solicitudes ciudadanas y del sector público</t>
  </si>
  <si>
    <t xml:space="preserve">No se presentaron </t>
  </si>
  <si>
    <t xml:space="preserve">En el marco del Convenio 068 de 2020 con la FDN, durante el primer trimestre se logró la aprobación del producto No. 2. Adicionalmente se realizo la sesión 16 del Comité Técnico, donde se aprobó con comentarios el producto No.3 "Análisis de Nodo de Terminación y Definición del proyecto con base en restricción presupuestal". Por otro lado, el 31 de marzo de 2021 el Consultor allego los entregables: Propuesta funcional y Pre- dimensionamiento de infraestructura de patios y talleres y Revisión Geotécnica y de Redes - Revisión de Interferencia de Redes Secas e Hidrosanitarias, los cuales hacen parte del Producto No. 04 Estudios y Diseños de Prefactibilidad y actualmente se encuentran en revisión por parte de la EMB. </t>
  </si>
  <si>
    <t>1. Producto No. 02 Evaluación Multicriterio de Alternativas
2 Acta de Comité Técnico sesión No. 16. 
3 Radicación de la versión 1 de los entregables: Propuesta funcional y Pre- dimensionamiento de infraestructura de patios y talleres y Revisión Geotécnica y de Redes - Revisión de Interferencia de Redes Secas e Hidrosanitaria, correspondientes al producto No. 04 Estudios y Diseños de Prefactibilidad, que se encuentran en revisión de FDN y EMB.</t>
  </si>
  <si>
    <t xml:space="preserve">1. Se proyectaron noventa y un (91) oficios como respuesta a los requerimientos asignados para gestión de la Gerencia Técnica en el primer trimestre de 2021. 
2. Se robusteció la base de datos elaborada para el control y seguimiento de los requerimientos en trámite. </t>
  </si>
  <si>
    <t xml:space="preserve">Para lograr la contratación de la factibilidad y estructuración integral de la línea 2 se elaboraron los documentos precontractuales, entre de los que se encuentran: estudios previos, anexo de especificaciones generales, apéndice para los componentes legal, financiero, técnico y de riesgos, las especificaciones técnicas y anexo de procedimiento y aprobación de productos. </t>
  </si>
  <si>
    <t>1. Especificaciones Técnicas para el proceso de Contratación Directa – Contrato Interadministrativo para la Estructuración Integral del proyecto Línea 2 del Metro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</si>
</sst>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1">
    <font>
      <sz val="11"/>
      <color indexed="8"/>
      <name val="Ari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1"/>
    </font>
    <font>
      <sz val="11"/>
      <color indexed="8"/>
      <name val="Arial1"/>
    </font>
    <font>
      <sz val="10"/>
      <name val="Arial"/>
      <family val="2"/>
    </font>
    <font>
      <b/>
      <sz val="11"/>
      <color indexed="8"/>
      <name val="Calibri"/>
      <family val="2"/>
      <scheme val="minor"/>
    </font>
    <font>
      <sz val="11"/>
      <color indexed="8"/>
      <name val="Calibri"/>
      <family val="2"/>
      <scheme val="minor"/>
    </font>
    <font>
      <b/>
      <sz val="11"/>
      <color theme="0"/>
      <name val="Calibri"/>
      <family val="2"/>
      <scheme val="minor"/>
    </font>
    <font>
      <sz val="11"/>
      <color theme="0"/>
      <name val="Calibri"/>
      <family val="2"/>
      <scheme val="minor"/>
    </font>
    <font>
      <b/>
      <sz val="11"/>
      <color theme="0" tint="-4.9989318521683403E-2"/>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b/>
      <sz val="10"/>
      <color theme="1"/>
      <name val="Calibri"/>
      <family val="2"/>
      <scheme val="minor"/>
    </font>
    <font>
      <sz val="11"/>
      <name val="Calibri"/>
      <family val="2"/>
      <scheme val="minor"/>
    </font>
  </fonts>
  <fills count="10">
    <fill>
      <patternFill patternType="none"/>
    </fill>
    <fill>
      <patternFill patternType="gray125"/>
    </fill>
    <fill>
      <patternFill patternType="solid">
        <fgColor rgb="FF00B0F0"/>
        <bgColor indexed="45"/>
      </patternFill>
    </fill>
    <fill>
      <patternFill patternType="solid">
        <fgColor theme="4" tint="0.79998168889431442"/>
        <bgColor indexed="64"/>
      </patternFill>
    </fill>
    <fill>
      <patternFill patternType="solid">
        <fgColor rgb="FF00B0F0"/>
        <bgColor indexed="64"/>
      </patternFill>
    </fill>
    <fill>
      <patternFill patternType="solid">
        <fgColor theme="0"/>
        <bgColor indexed="45"/>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s>
  <cellStyleXfs count="30">
    <xf numFmtId="0" fontId="0" fillId="0" borderId="0"/>
    <xf numFmtId="0" fontId="8" fillId="0" borderId="0" applyBorder="0" applyProtection="0"/>
    <xf numFmtId="9" fontId="9" fillId="0" borderId="0" applyFont="0" applyFill="0" applyBorder="0" applyAlignment="0" applyProtection="0"/>
    <xf numFmtId="0" fontId="10" fillId="0" borderId="0"/>
    <xf numFmtId="9" fontId="10"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0" fontId="6" fillId="0" borderId="0"/>
    <xf numFmtId="0" fontId="5"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1" fontId="9"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41" fontId="9"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1" fontId="9" fillId="0" borderId="0" applyFont="0" applyFill="0" applyBorder="0" applyAlignment="0" applyProtection="0"/>
    <xf numFmtId="0" fontId="2" fillId="0" borderId="0"/>
  </cellStyleXfs>
  <cellXfs count="137">
    <xf numFmtId="0" fontId="0" fillId="0" borderId="0" xfId="0"/>
    <xf numFmtId="0" fontId="12" fillId="0" borderId="0" xfId="0" applyFont="1"/>
    <xf numFmtId="0" fontId="12" fillId="0" borderId="0" xfId="0" applyFont="1" applyAlignment="1">
      <alignment vertical="center"/>
    </xf>
    <xf numFmtId="0" fontId="15" fillId="4" borderId="6" xfId="17" applyFont="1" applyFill="1" applyBorder="1" applyAlignment="1">
      <alignment horizontal="center" vertical="center"/>
    </xf>
    <xf numFmtId="0" fontId="15" fillId="4" borderId="6" xfId="17"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6" xfId="0" applyFont="1" applyFill="1" applyBorder="1" applyAlignment="1">
      <alignment horizontal="center" vertical="center"/>
    </xf>
    <xf numFmtId="0" fontId="14" fillId="4" borderId="0" xfId="0" applyFont="1" applyFill="1" applyAlignment="1">
      <alignment horizontal="center" vertical="center"/>
    </xf>
    <xf numFmtId="0" fontId="12" fillId="0" borderId="17" xfId="0" applyFont="1" applyBorder="1" applyAlignment="1">
      <alignment horizontal="left" vertical="center" wrapText="1"/>
    </xf>
    <xf numFmtId="0" fontId="12" fillId="0" borderId="0" xfId="0" applyFont="1" applyAlignment="1">
      <alignment vertical="center" wrapText="1"/>
    </xf>
    <xf numFmtId="0" fontId="13" fillId="4" borderId="13" xfId="0" applyNumberFormat="1" applyFont="1" applyFill="1" applyBorder="1" applyAlignment="1">
      <alignment horizontal="center" vertical="center" wrapText="1"/>
    </xf>
    <xf numFmtId="0" fontId="13" fillId="4" borderId="13" xfId="0" applyNumberFormat="1" applyFont="1" applyFill="1" applyBorder="1" applyAlignment="1">
      <alignment horizontal="center" vertical="center"/>
    </xf>
    <xf numFmtId="0" fontId="11" fillId="0" borderId="6" xfId="0" applyNumberFormat="1" applyFont="1" applyFill="1" applyBorder="1" applyAlignment="1">
      <alignment vertical="center"/>
    </xf>
    <xf numFmtId="0" fontId="16" fillId="0" borderId="0" xfId="0" applyFont="1"/>
    <xf numFmtId="0" fontId="16" fillId="0" borderId="6" xfId="0" applyFont="1" applyBorder="1" applyAlignment="1">
      <alignment vertical="center"/>
    </xf>
    <xf numFmtId="0" fontId="16" fillId="0" borderId="0" xfId="0" applyFont="1" applyAlignment="1">
      <alignment vertical="center"/>
    </xf>
    <xf numFmtId="0" fontId="16" fillId="0" borderId="1" xfId="0" applyFont="1" applyBorder="1"/>
    <xf numFmtId="0" fontId="16" fillId="0" borderId="2" xfId="0" applyFont="1" applyBorder="1"/>
    <xf numFmtId="0" fontId="16" fillId="0" borderId="3" xfId="0" applyFont="1" applyBorder="1"/>
    <xf numFmtId="0" fontId="16" fillId="0" borderId="16" xfId="0" applyFont="1" applyBorder="1"/>
    <xf numFmtId="0" fontId="16" fillId="0" borderId="0" xfId="0" applyFont="1" applyBorder="1"/>
    <xf numFmtId="0" fontId="17" fillId="7" borderId="0" xfId="0" applyFont="1" applyFill="1" applyBorder="1" applyAlignment="1">
      <alignment vertical="center"/>
    </xf>
    <xf numFmtId="0" fontId="16" fillId="0" borderId="4" xfId="0" applyFont="1" applyBorder="1"/>
    <xf numFmtId="0" fontId="17" fillId="0" borderId="6" xfId="0" applyNumberFormat="1" applyFont="1" applyBorder="1" applyAlignment="1">
      <alignment horizontal="center" vertical="center"/>
    </xf>
    <xf numFmtId="9" fontId="16" fillId="0" borderId="6" xfId="0" applyNumberFormat="1" applyFont="1" applyBorder="1" applyAlignment="1">
      <alignment horizontal="center" vertical="center"/>
    </xf>
    <xf numFmtId="9" fontId="17" fillId="0" borderId="6" xfId="0" applyNumberFormat="1" applyFont="1" applyBorder="1" applyAlignment="1">
      <alignment horizontal="center" vertical="center"/>
    </xf>
    <xf numFmtId="0" fontId="16" fillId="0" borderId="0" xfId="0" applyFont="1" applyBorder="1" applyAlignment="1"/>
    <xf numFmtId="0" fontId="17" fillId="3" borderId="6" xfId="0" applyNumberFormat="1" applyFont="1" applyFill="1" applyBorder="1" applyAlignment="1">
      <alignment horizontal="center" vertical="center" wrapText="1"/>
    </xf>
    <xf numFmtId="9" fontId="16" fillId="3" borderId="6" xfId="0" applyNumberFormat="1" applyFont="1" applyFill="1" applyBorder="1" applyAlignment="1">
      <alignment horizontal="center" vertical="center"/>
    </xf>
    <xf numFmtId="9" fontId="17" fillId="3" borderId="6" xfId="0" applyNumberFormat="1" applyFont="1" applyFill="1" applyBorder="1" applyAlignment="1">
      <alignment horizontal="center" vertical="center"/>
    </xf>
    <xf numFmtId="0" fontId="16" fillId="0" borderId="7" xfId="0" applyFont="1" applyBorder="1"/>
    <xf numFmtId="0" fontId="16" fillId="0" borderId="5" xfId="0" applyFont="1" applyBorder="1"/>
    <xf numFmtId="0" fontId="16" fillId="0" borderId="8" xfId="0" applyFont="1" applyBorder="1"/>
    <xf numFmtId="0" fontId="19" fillId="6" borderId="6" xfId="0" applyFont="1" applyFill="1" applyBorder="1" applyAlignment="1">
      <alignment horizontal="center" vertical="center"/>
    </xf>
    <xf numFmtId="0" fontId="17" fillId="0" borderId="15" xfId="0" applyNumberFormat="1" applyFont="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xf>
    <xf numFmtId="0" fontId="12" fillId="0" borderId="6" xfId="0" applyFont="1" applyBorder="1" applyAlignment="1">
      <alignment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11" fillId="0" borderId="6" xfId="0" applyFont="1" applyBorder="1" applyAlignment="1">
      <alignment horizontal="center" vertical="center"/>
    </xf>
    <xf numFmtId="0" fontId="16" fillId="7" borderId="9" xfId="0" applyFont="1" applyFill="1" applyBorder="1" applyAlignment="1">
      <alignment vertical="center" wrapText="1"/>
    </xf>
    <xf numFmtId="0" fontId="16" fillId="0" borderId="6" xfId="0" applyFont="1" applyBorder="1" applyAlignment="1">
      <alignment vertical="center" wrapText="1"/>
    </xf>
    <xf numFmtId="0" fontId="16" fillId="7" borderId="6" xfId="0" applyFont="1" applyFill="1" applyBorder="1" applyAlignment="1">
      <alignment vertical="center" wrapText="1"/>
    </xf>
    <xf numFmtId="0" fontId="17" fillId="6" borderId="6" xfId="0" applyFont="1" applyFill="1" applyBorder="1" applyAlignment="1">
      <alignment horizontal="center" vertical="center" wrapText="1"/>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1" fillId="7" borderId="0" xfId="0" applyFont="1" applyFill="1" applyAlignment="1">
      <alignment horizontal="center" vertical="center" wrapText="1"/>
    </xf>
    <xf numFmtId="0" fontId="11" fillId="3" borderId="6" xfId="0" applyFont="1" applyFill="1" applyBorder="1" applyAlignment="1">
      <alignment horizontal="center" vertical="center"/>
    </xf>
    <xf numFmtId="9" fontId="16" fillId="0" borderId="6" xfId="2" applyFont="1" applyBorder="1" applyAlignment="1">
      <alignment horizontal="center" vertical="center"/>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7" fillId="6" borderId="6" xfId="0" applyFont="1" applyFill="1" applyBorder="1" applyAlignment="1">
      <alignment horizontal="center" vertical="center" wrapText="1"/>
    </xf>
    <xf numFmtId="9" fontId="16" fillId="0" borderId="6" xfId="2" applyFont="1" applyBorder="1" applyAlignment="1">
      <alignment horizontal="center" vertical="center"/>
    </xf>
    <xf numFmtId="9" fontId="16" fillId="0" borderId="6" xfId="0" applyNumberFormat="1" applyFont="1" applyBorder="1" applyAlignment="1">
      <alignment horizontal="center" vertical="center"/>
    </xf>
    <xf numFmtId="0" fontId="20" fillId="0" borderId="6" xfId="0" applyFont="1" applyBorder="1" applyAlignment="1">
      <alignment horizontal="center" vertical="center" wrapText="1"/>
    </xf>
    <xf numFmtId="9" fontId="11" fillId="0" borderId="6" xfId="2" applyFont="1" applyBorder="1" applyAlignment="1">
      <alignment horizontal="center" vertical="center"/>
    </xf>
    <xf numFmtId="0" fontId="1" fillId="7" borderId="6" xfId="0" applyFont="1" applyFill="1" applyBorder="1" applyAlignment="1">
      <alignment horizontal="center" vertical="center" wrapText="1"/>
    </xf>
    <xf numFmtId="0" fontId="1" fillId="7" borderId="6" xfId="0" applyFont="1" applyFill="1" applyBorder="1" applyAlignment="1">
      <alignment horizontal="left" vertical="center" wrapText="1"/>
    </xf>
    <xf numFmtId="14" fontId="1" fillId="7" borderId="6" xfId="0" applyNumberFormat="1" applyFont="1" applyFill="1" applyBorder="1" applyAlignment="1">
      <alignment horizontal="center" vertical="center" wrapText="1"/>
    </xf>
    <xf numFmtId="9" fontId="20" fillId="0" borderId="6" xfId="0" applyNumberFormat="1" applyFont="1" applyBorder="1" applyAlignment="1">
      <alignment horizontal="center" vertical="center"/>
    </xf>
    <xf numFmtId="9" fontId="12" fillId="0" borderId="0" xfId="0" applyNumberFormat="1" applyFont="1" applyAlignment="1">
      <alignment horizontal="center"/>
    </xf>
    <xf numFmtId="0" fontId="12" fillId="0" borderId="0" xfId="0" applyFont="1" applyFill="1"/>
    <xf numFmtId="0" fontId="1" fillId="0" borderId="6" xfId="0" applyFont="1" applyFill="1" applyBorder="1" applyAlignment="1">
      <alignment horizontal="center" vertical="center" wrapText="1"/>
    </xf>
    <xf numFmtId="9" fontId="12" fillId="0" borderId="6" xfId="0" applyNumberFormat="1" applyFont="1" applyFill="1" applyBorder="1" applyAlignment="1">
      <alignment horizontal="center" vertical="center"/>
    </xf>
    <xf numFmtId="0" fontId="1" fillId="0" borderId="6"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20" fillId="0" borderId="6" xfId="0" applyFont="1" applyFill="1" applyBorder="1" applyAlignment="1">
      <alignment horizontal="left" vertical="center" wrapText="1"/>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9" fontId="12" fillId="0" borderId="6" xfId="2"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10" fontId="12" fillId="0" borderId="6" xfId="2" applyNumberFormat="1" applyFont="1" applyFill="1" applyBorder="1" applyAlignment="1">
      <alignment horizontal="center" vertical="center"/>
    </xf>
    <xf numFmtId="9" fontId="11" fillId="0" borderId="6" xfId="2" applyFont="1" applyFill="1" applyBorder="1" applyAlignment="1">
      <alignment horizontal="center" vertical="center"/>
    </xf>
    <xf numFmtId="9" fontId="20" fillId="0" borderId="6" xfId="0" applyNumberFormat="1" applyFont="1" applyFill="1" applyBorder="1" applyAlignment="1">
      <alignment horizontal="center" vertical="center"/>
    </xf>
    <xf numFmtId="9" fontId="1" fillId="0" borderId="6" xfId="0" applyNumberFormat="1" applyFont="1" applyFill="1" applyBorder="1" applyAlignment="1">
      <alignment horizontal="center" vertical="center" wrapText="1"/>
    </xf>
    <xf numFmtId="9" fontId="12" fillId="0" borderId="6" xfId="2" applyFont="1" applyFill="1" applyBorder="1" applyAlignment="1">
      <alignment horizontal="center" vertical="center"/>
    </xf>
    <xf numFmtId="9" fontId="12" fillId="9" borderId="6" xfId="0" applyNumberFormat="1" applyFont="1" applyFill="1" applyBorder="1" applyAlignment="1">
      <alignment horizontal="center" vertical="center"/>
    </xf>
    <xf numFmtId="9" fontId="16" fillId="3" borderId="6" xfId="2" applyFont="1" applyFill="1" applyBorder="1" applyAlignment="1">
      <alignment horizontal="center" vertical="center"/>
    </xf>
    <xf numFmtId="9" fontId="20" fillId="0" borderId="6" xfId="2" applyNumberFormat="1" applyFont="1" applyFill="1" applyBorder="1" applyAlignment="1">
      <alignment horizontal="center" vertical="center"/>
    </xf>
    <xf numFmtId="9" fontId="12" fillId="0" borderId="6" xfId="2" applyNumberFormat="1" applyFont="1" applyFill="1" applyBorder="1" applyAlignment="1">
      <alignment horizontal="center" vertical="center"/>
    </xf>
    <xf numFmtId="0" fontId="16" fillId="0" borderId="6" xfId="0" applyFont="1" applyBorder="1" applyAlignment="1">
      <alignment horizontal="justify" vertical="center" wrapText="1"/>
    </xf>
    <xf numFmtId="0" fontId="12" fillId="0" borderId="0" xfId="0" applyFont="1" applyFill="1" applyAlignment="1">
      <alignment horizontal="center" vertical="center" wrapText="1"/>
    </xf>
    <xf numFmtId="9" fontId="20" fillId="7" borderId="6" xfId="0" applyNumberFormat="1" applyFont="1" applyFill="1" applyBorder="1" applyAlignment="1">
      <alignment horizontal="center" vertical="center"/>
    </xf>
    <xf numFmtId="0" fontId="12" fillId="7" borderId="0" xfId="0" applyFont="1" applyFill="1" applyAlignment="1">
      <alignment horizontal="center" vertical="center" wrapText="1"/>
    </xf>
    <xf numFmtId="0" fontId="20" fillId="7" borderId="15"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12" fillId="7" borderId="6" xfId="0" applyFont="1" applyFill="1" applyBorder="1" applyAlignment="1">
      <alignment horizontal="center" vertical="center"/>
    </xf>
    <xf numFmtId="0" fontId="12" fillId="7" borderId="6" xfId="0" applyFont="1" applyFill="1" applyBorder="1" applyAlignment="1">
      <alignment horizontal="center" vertical="center" wrapText="1"/>
    </xf>
    <xf numFmtId="9" fontId="12" fillId="7" borderId="6" xfId="2" applyFont="1" applyFill="1" applyBorder="1" applyAlignment="1">
      <alignment horizontal="center" vertical="center" wrapText="1"/>
    </xf>
    <xf numFmtId="9" fontId="12" fillId="7" borderId="6" xfId="0" applyNumberFormat="1" applyFont="1" applyFill="1" applyBorder="1" applyAlignment="1">
      <alignment horizontal="center" vertical="center"/>
    </xf>
    <xf numFmtId="9" fontId="12" fillId="7" borderId="6" xfId="2" applyNumberFormat="1" applyFont="1" applyFill="1" applyBorder="1" applyAlignment="1">
      <alignment horizontal="center" vertical="center"/>
    </xf>
    <xf numFmtId="9" fontId="11" fillId="7" borderId="6" xfId="2" applyFont="1" applyFill="1" applyBorder="1" applyAlignment="1">
      <alignment horizontal="center" vertical="center"/>
    </xf>
    <xf numFmtId="0" fontId="12" fillId="7" borderId="0" xfId="0" applyFont="1" applyFill="1"/>
    <xf numFmtId="0" fontId="16" fillId="0" borderId="6" xfId="0" applyNumberFormat="1" applyFont="1" applyFill="1" applyBorder="1" applyAlignment="1">
      <alignment horizontal="center" vertical="center"/>
    </xf>
    <xf numFmtId="0" fontId="17" fillId="5" borderId="6"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xf>
    <xf numFmtId="0" fontId="16" fillId="0" borderId="14" xfId="0" applyNumberFormat="1" applyFont="1" applyFill="1" applyBorder="1" applyAlignment="1">
      <alignment horizontal="center" vertical="center"/>
    </xf>
    <xf numFmtId="0" fontId="16" fillId="0" borderId="15" xfId="0" applyNumberFormat="1" applyFont="1" applyFill="1" applyBorder="1" applyAlignment="1">
      <alignment horizontal="center" vertical="center"/>
    </xf>
    <xf numFmtId="0" fontId="17" fillId="0" borderId="6" xfId="0" applyNumberFormat="1" applyFont="1" applyFill="1" applyBorder="1" applyAlignment="1">
      <alignment horizontal="center" vertical="center" wrapText="1"/>
    </xf>
    <xf numFmtId="0" fontId="18" fillId="2" borderId="6" xfId="0" applyNumberFormat="1" applyFont="1" applyFill="1" applyBorder="1" applyAlignment="1">
      <alignment horizontal="center" vertical="center"/>
    </xf>
    <xf numFmtId="0" fontId="17" fillId="6" borderId="6" xfId="0" applyNumberFormat="1" applyFont="1" applyFill="1" applyBorder="1" applyAlignment="1">
      <alignment horizontal="center" vertical="center"/>
    </xf>
    <xf numFmtId="0" fontId="16" fillId="0" borderId="6" xfId="0" applyFont="1" applyBorder="1" applyAlignment="1">
      <alignment horizontal="center" vertical="center" wrapText="1"/>
    </xf>
    <xf numFmtId="0" fontId="17" fillId="6" borderId="6" xfId="0" applyFont="1" applyFill="1" applyBorder="1" applyAlignment="1">
      <alignment horizontal="center" vertical="center"/>
    </xf>
    <xf numFmtId="0" fontId="17" fillId="6" borderId="6" xfId="0" applyFont="1" applyFill="1" applyBorder="1" applyAlignment="1">
      <alignment horizontal="center" vertical="center" wrapText="1"/>
    </xf>
    <xf numFmtId="0" fontId="16" fillId="0" borderId="6" xfId="0" applyFont="1" applyBorder="1" applyAlignment="1">
      <alignment horizontal="justify" vertical="center" wrapText="1"/>
    </xf>
    <xf numFmtId="0" fontId="16" fillId="0" borderId="6" xfId="0" applyFont="1" applyBorder="1" applyAlignment="1">
      <alignment horizontal="center"/>
    </xf>
    <xf numFmtId="9" fontId="16" fillId="0" borderId="6" xfId="2" applyFont="1" applyBorder="1" applyAlignment="1">
      <alignment horizontal="center" vertical="center"/>
    </xf>
    <xf numFmtId="0" fontId="16" fillId="7" borderId="0" xfId="0" applyFont="1" applyFill="1" applyBorder="1" applyAlignment="1">
      <alignment horizontal="center"/>
    </xf>
    <xf numFmtId="0" fontId="16" fillId="0" borderId="6" xfId="0" applyFont="1" applyBorder="1" applyAlignment="1">
      <alignment horizontal="center" vertical="center"/>
    </xf>
    <xf numFmtId="0" fontId="17" fillId="6" borderId="9"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7" borderId="9" xfId="0" applyNumberFormat="1" applyFont="1" applyFill="1" applyBorder="1" applyAlignment="1">
      <alignment horizontal="center" vertical="center" wrapText="1"/>
    </xf>
    <xf numFmtId="0" fontId="16" fillId="7" borderId="11" xfId="0" applyNumberFormat="1" applyFont="1" applyFill="1" applyBorder="1" applyAlignment="1">
      <alignment horizontal="center" vertical="center" wrapText="1"/>
    </xf>
    <xf numFmtId="0" fontId="18" fillId="4" borderId="6" xfId="0" applyFont="1" applyFill="1" applyBorder="1" applyAlignment="1">
      <alignment horizontal="center" vertical="center"/>
    </xf>
    <xf numFmtId="0" fontId="19" fillId="6" borderId="9" xfId="0" applyFont="1" applyFill="1" applyBorder="1" applyAlignment="1">
      <alignment horizontal="center" vertical="center"/>
    </xf>
    <xf numFmtId="0" fontId="19" fillId="6" borderId="10" xfId="0" applyFont="1" applyFill="1" applyBorder="1" applyAlignment="1">
      <alignment horizontal="center" vertical="center"/>
    </xf>
    <xf numFmtId="0" fontId="19" fillId="6" borderId="11" xfId="0" applyFont="1" applyFill="1" applyBorder="1" applyAlignment="1">
      <alignment horizontal="center" vertical="center"/>
    </xf>
    <xf numFmtId="0" fontId="16" fillId="0" borderId="9" xfId="0" applyFont="1" applyBorder="1" applyAlignment="1">
      <alignment horizontal="justify"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9" fontId="16" fillId="7" borderId="9" xfId="2" applyFont="1" applyFill="1" applyBorder="1" applyAlignment="1">
      <alignment horizontal="center" vertical="center" wrapText="1"/>
    </xf>
    <xf numFmtId="9" fontId="16" fillId="7" borderId="11" xfId="2" applyFont="1" applyFill="1" applyBorder="1" applyAlignment="1">
      <alignment horizontal="center" vertical="center" wrapText="1"/>
    </xf>
    <xf numFmtId="0" fontId="16" fillId="0" borderId="10" xfId="0" applyFont="1" applyBorder="1" applyAlignment="1">
      <alignment horizontal="justify" vertical="center"/>
    </xf>
    <xf numFmtId="0" fontId="16" fillId="0" borderId="11" xfId="0" applyFont="1" applyBorder="1" applyAlignment="1">
      <alignment horizontal="justify" vertical="center"/>
    </xf>
    <xf numFmtId="0" fontId="16" fillId="0" borderId="9" xfId="0" applyFont="1" applyBorder="1" applyAlignment="1">
      <alignment horizontal="justify" vertical="center"/>
    </xf>
    <xf numFmtId="10" fontId="16" fillId="0" borderId="6" xfId="2" applyNumberFormat="1" applyFont="1" applyBorder="1" applyAlignment="1">
      <alignment horizontal="center" vertical="center"/>
    </xf>
    <xf numFmtId="9" fontId="16" fillId="7" borderId="9" xfId="0" applyNumberFormat="1" applyFont="1" applyFill="1" applyBorder="1" applyAlignment="1">
      <alignment horizontal="center" vertical="center" wrapText="1"/>
    </xf>
    <xf numFmtId="9" fontId="16" fillId="7" borderId="11" xfId="0" applyNumberFormat="1" applyFont="1" applyFill="1" applyBorder="1" applyAlignment="1">
      <alignment horizontal="center" vertical="center" wrapText="1"/>
    </xf>
    <xf numFmtId="0" fontId="13" fillId="8" borderId="6" xfId="0" applyFont="1" applyFill="1" applyBorder="1" applyAlignment="1">
      <alignment horizontal="center" vertical="center"/>
    </xf>
    <xf numFmtId="0" fontId="11" fillId="7" borderId="6" xfId="0" applyFont="1" applyFill="1" applyBorder="1" applyAlignment="1">
      <alignment horizontal="center" vertical="center" wrapText="1"/>
    </xf>
  </cellXfs>
  <cellStyles count="30">
    <cellStyle name="Millares [0] 2" xfId="15" xr:uid="{6A8483B9-ECBC-4059-B8C3-0DE74E4B4D58}"/>
    <cellStyle name="Millares [0] 3" xfId="24" xr:uid="{63988AE1-4273-4B6E-927C-C14832D17CE6}"/>
    <cellStyle name="Millares [0] 4" xfId="28" xr:uid="{286AC1EE-89AF-44E3-A7DA-0D9A8FAD2DB2}"/>
    <cellStyle name="Normal" xfId="0" builtinId="0"/>
    <cellStyle name="Normal 2" xfId="1" xr:uid="{00000000-0005-0000-0000-000001000000}"/>
    <cellStyle name="Normal 3" xfId="3" xr:uid="{F7758CCE-9F93-49F9-AF21-2B99E70CFA05}"/>
    <cellStyle name="Normal 4" xfId="6" xr:uid="{345AF293-9E7C-4982-97CE-D03E973C8590}"/>
    <cellStyle name="Normal 4 2" xfId="17" xr:uid="{E1AE85E8-B4FB-417A-9E19-4DEB55933FCA}"/>
    <cellStyle name="Normal 4 2 2" xfId="26" xr:uid="{72CA24E5-818B-434F-AA4A-C1481AA16E55}"/>
    <cellStyle name="Normal 4 2 3" xfId="29" xr:uid="{354A1256-490B-4D54-B8A1-6BBC8BE548EA}"/>
    <cellStyle name="Normal 4 3" xfId="11" xr:uid="{8EA7F038-9949-41C2-A581-742347DEF6F5}"/>
    <cellStyle name="Normal 4 4" xfId="20" xr:uid="{26B49FC9-110E-4CEC-956C-AF9891C48118}"/>
    <cellStyle name="Normal 5" xfId="5" xr:uid="{41D2F34F-163F-4753-8270-ACC4621C79C3}"/>
    <cellStyle name="Normal 5 2" xfId="8" xr:uid="{885A0DE5-A1C8-46BB-9B2C-5135E8BD8683}"/>
    <cellStyle name="Normal 5 2 2" xfId="13" xr:uid="{DB85A996-1F36-46DA-8C4C-A2847A040AE0}"/>
    <cellStyle name="Normal 5 2 3" xfId="22" xr:uid="{71D214C1-665D-4DFD-B2C4-1360BB5BD372}"/>
    <cellStyle name="Normal 5 3" xfId="10" xr:uid="{54594AA7-9BEA-42C0-AE3B-5C9679164DE0}"/>
    <cellStyle name="Normal 5 4" xfId="19" xr:uid="{54BE5440-ED9E-4A6A-B538-1F5074FC3CE4}"/>
    <cellStyle name="Normal 6" xfId="9" xr:uid="{A224C17C-F198-41C1-8CE5-4E0CBE33BD81}"/>
    <cellStyle name="Normal 6 2" xfId="16" xr:uid="{7028E6F8-E0C9-4C57-9D44-6BF61FA90FA6}"/>
    <cellStyle name="Normal 6 2 2" xfId="25" xr:uid="{64053D12-530C-4327-B732-C640211C1646}"/>
    <cellStyle name="Normal 6 3" xfId="14" xr:uid="{3161B6E8-B281-4DF4-9179-FD5F60AED656}"/>
    <cellStyle name="Normal 6 4" xfId="23" xr:uid="{DF15C249-8618-4D38-B988-F58772F7D4EE}"/>
    <cellStyle name="Porcentaje" xfId="2" builtinId="5"/>
    <cellStyle name="Porcentaje 2" xfId="4" xr:uid="{44D2852C-D7CB-4F2E-92A1-0BB6E21F600F}"/>
    <cellStyle name="Porcentaje 3" xfId="7" xr:uid="{23A88524-4B36-46DC-9CDD-EF35CD4EBA67}"/>
    <cellStyle name="Porcentaje 3 2" xfId="18" xr:uid="{14AAA4A5-266B-42C6-BBD5-3031CD948D92}"/>
    <cellStyle name="Porcentaje 3 2 2" xfId="27" xr:uid="{2E117AC9-E078-48DB-A131-7BCD0344577E}"/>
    <cellStyle name="Porcentaje 3 3" xfId="12" xr:uid="{DDF6849B-1CD4-4E53-B5C3-C39809C7DDCA}"/>
    <cellStyle name="Porcentaje 3 4" xfId="21" xr:uid="{7A377E93-E562-41D4-8F54-4A91A5F147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spPr>
            <a:solidFill>
              <a:srgbClr val="00B0F0"/>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2B03-4BBC-9E9F-A82AC961CDE5}"/>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2B03-4BBC-9E9F-A82AC961CDE5}"/>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B409-45BF-8D99-880D5393A442}"/>
            </c:ext>
          </c:extLst>
        </c:ser>
        <c:ser>
          <c:idx val="1"/>
          <c:order val="1"/>
          <c:spPr>
            <a:solidFill>
              <a:schemeClr val="accent2"/>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409-45BF-8D99-880D5393A44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'PAII-41_PP'!$E$15</c:f>
              <c:strCache>
                <c:ptCount val="1"/>
                <c:pt idx="0">
                  <c:v>Ejecutado</c:v>
                </c:pt>
              </c:strCache>
            </c:strRef>
          </c:tx>
          <c:spPr>
            <a:solidFill>
              <a:srgbClr val="00B0F0"/>
            </a:solidFill>
            <a:ln>
              <a:noFill/>
            </a:ln>
            <a:effectLst/>
          </c:spPr>
          <c:invertIfNegative val="0"/>
          <c:cat>
            <c:multiLvlStrRef>
              <c:f>#REF!</c:f>
            </c:multiLvlStrRef>
          </c:cat>
          <c:val>
            <c:numRef>
              <c:f>'PAII-41_PP'!$E$16:$E$19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0-F9C3-4D0F-B476-90AD3D47F01F}"/>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'PAII-41_PP'!$D$15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'PAII-41_PP'!$C$16:$C$19</c:f>
              <c:strCache>
                <c:ptCount val="4"/>
                <c:pt idx="0">
                  <c:v>ENE - MAR</c:v>
                </c:pt>
                <c:pt idx="1">
                  <c:v>ABR - JUN</c:v>
                </c:pt>
                <c:pt idx="2">
                  <c:v>JUL - SEPT</c:v>
                </c:pt>
                <c:pt idx="3">
                  <c:v>OCT - DIC</c:v>
                </c:pt>
              </c:strCache>
            </c:strRef>
          </c:cat>
          <c:val>
            <c:numRef>
              <c:f>'PAII-41_PP'!$D$16:$D$19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F9C3-4D0F-B476-90AD3D47F01F}"/>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'PAII-41_PP'!$C$20</c:f>
              <c:strCache>
                <c:ptCount val="1"/>
                <c:pt idx="0">
                  <c:v>Ejec/Prog
Vigencia</c:v>
                </c:pt>
              </c:strCache>
            </c:strRef>
          </c:cat>
          <c:val>
            <c:numRef>
              <c:f>'PAII-41_PP'!$D$20</c:f>
              <c:numCache>
                <c:formatCode>0%</c:formatCode>
                <c:ptCount val="1"/>
                <c:pt idx="0">
                  <c:v>1</c:v>
                </c:pt>
              </c:numCache>
            </c:numRef>
          </c:val>
          <c:extLst>
            <c:ext xmlns:c16="http://schemas.microsoft.com/office/drawing/2014/chart" uri="{C3380CC4-5D6E-409C-BE32-E72D297353CC}">
              <c16:uniqueId val="{00000000-EF49-483E-A10E-C9D3B2515076}"/>
            </c:ext>
          </c:extLst>
        </c:ser>
        <c:ser>
          <c:idx val="1"/>
          <c:order val="1"/>
          <c:spPr>
            <a:solidFill>
              <a:schemeClr val="accent2"/>
            </a:solidFill>
            <a:ln>
              <a:noFill/>
            </a:ln>
            <a:effectLst/>
          </c:spPr>
          <c:invertIfNegative val="0"/>
          <c:cat>
            <c:strRef>
              <c:f>'PAII-41_PP'!$C$20</c:f>
              <c:strCache>
                <c:ptCount val="1"/>
                <c:pt idx="0">
                  <c:v>Ejec/Prog
Vigencia</c:v>
                </c:pt>
              </c:strCache>
            </c:strRef>
          </c:cat>
          <c:val>
            <c:numRef>
              <c:f>'PAII-41_PP'!$E$20</c:f>
              <c:numCache>
                <c:formatCode>0%</c:formatCode>
                <c:ptCount val="1"/>
                <c:pt idx="0">
                  <c:v>0.25</c:v>
                </c:pt>
              </c:numCache>
            </c:numRef>
          </c:val>
          <c:extLst>
            <c:ext xmlns:c16="http://schemas.microsoft.com/office/drawing/2014/chart" uri="{C3380CC4-5D6E-409C-BE32-E72D297353CC}">
              <c16:uniqueId val="{00000001-EF49-483E-A10E-C9D3B2515076}"/>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'PAII-42_PP'!$E$15</c:f>
              <c:strCache>
                <c:ptCount val="1"/>
                <c:pt idx="0">
                  <c:v>Ejecutado</c:v>
                </c:pt>
              </c:strCache>
            </c:strRef>
          </c:tx>
          <c:spPr>
            <a:solidFill>
              <a:srgbClr val="00B0F0"/>
            </a:solidFill>
            <a:ln>
              <a:noFill/>
            </a:ln>
            <a:effectLst/>
          </c:spPr>
          <c:invertIfNegative val="0"/>
          <c:cat>
            <c:multiLvlStrRef>
              <c:f>#REF!</c:f>
            </c:multiLvlStrRef>
          </c:cat>
          <c:val>
            <c:numRef>
              <c:f>'PAII-42_PP'!$E$16:$E$19</c:f>
              <c:numCache>
                <c:formatCode>0%</c:formatCode>
                <c:ptCount val="4"/>
                <c:pt idx="0">
                  <c:v>0.4</c:v>
                </c:pt>
                <c:pt idx="1">
                  <c:v>0</c:v>
                </c:pt>
                <c:pt idx="2">
                  <c:v>0</c:v>
                </c:pt>
                <c:pt idx="3">
                  <c:v>0</c:v>
                </c:pt>
              </c:numCache>
            </c:numRef>
          </c:val>
          <c:extLst>
            <c:ext xmlns:c16="http://schemas.microsoft.com/office/drawing/2014/chart" uri="{C3380CC4-5D6E-409C-BE32-E72D297353CC}">
              <c16:uniqueId val="{00000000-8C25-4079-8B9D-7806C2A1A1FE}"/>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'PAII-42_PP'!$D$15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'PAII-42_PP'!$C$16:$C$19</c:f>
              <c:strCache>
                <c:ptCount val="4"/>
                <c:pt idx="0">
                  <c:v>ENE - MAR</c:v>
                </c:pt>
                <c:pt idx="1">
                  <c:v>ABR - JUN</c:v>
                </c:pt>
                <c:pt idx="2">
                  <c:v>JUL - SEPT</c:v>
                </c:pt>
                <c:pt idx="3">
                  <c:v>OCT - DIC</c:v>
                </c:pt>
              </c:strCache>
            </c:strRef>
          </c:cat>
          <c:val>
            <c:numRef>
              <c:f>'PAII-42_PP'!$D$16:$D$19</c:f>
              <c:numCache>
                <c:formatCode>0%</c:formatCode>
                <c:ptCount val="4"/>
                <c:pt idx="0">
                  <c:v>0.4</c:v>
                </c:pt>
                <c:pt idx="1">
                  <c:v>0.6</c:v>
                </c:pt>
                <c:pt idx="2">
                  <c:v>0</c:v>
                </c:pt>
                <c:pt idx="3">
                  <c:v>0</c:v>
                </c:pt>
              </c:numCache>
            </c:numRef>
          </c:val>
          <c:smooth val="0"/>
          <c:extLst>
            <c:ext xmlns:c16="http://schemas.microsoft.com/office/drawing/2014/chart" uri="{C3380CC4-5D6E-409C-BE32-E72D297353CC}">
              <c16:uniqueId val="{00000001-8C25-4079-8B9D-7806C2A1A1FE}"/>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'PAII-42_PP'!$C$20</c:f>
              <c:strCache>
                <c:ptCount val="1"/>
                <c:pt idx="0">
                  <c:v>Ejec/Prog
Vigencia</c:v>
                </c:pt>
              </c:strCache>
            </c:strRef>
          </c:cat>
          <c:val>
            <c:numRef>
              <c:f>'PAII-42_PP'!$D$20</c:f>
              <c:numCache>
                <c:formatCode>0%</c:formatCode>
                <c:ptCount val="1"/>
                <c:pt idx="0">
                  <c:v>1</c:v>
                </c:pt>
              </c:numCache>
            </c:numRef>
          </c:val>
          <c:extLst>
            <c:ext xmlns:c16="http://schemas.microsoft.com/office/drawing/2014/chart" uri="{C3380CC4-5D6E-409C-BE32-E72D297353CC}">
              <c16:uniqueId val="{00000000-A1FB-463A-ABD8-84D9E207030B}"/>
            </c:ext>
          </c:extLst>
        </c:ser>
        <c:ser>
          <c:idx val="1"/>
          <c:order val="1"/>
          <c:spPr>
            <a:solidFill>
              <a:schemeClr val="accent2"/>
            </a:solidFill>
            <a:ln>
              <a:noFill/>
            </a:ln>
            <a:effectLst/>
          </c:spPr>
          <c:invertIfNegative val="0"/>
          <c:cat>
            <c:strRef>
              <c:f>'PAII-42_PP'!$C$20</c:f>
              <c:strCache>
                <c:ptCount val="1"/>
                <c:pt idx="0">
                  <c:v>Ejec/Prog
Vigencia</c:v>
                </c:pt>
              </c:strCache>
            </c:strRef>
          </c:cat>
          <c:val>
            <c:numRef>
              <c:f>'PAII-42_PP'!$E$20</c:f>
              <c:numCache>
                <c:formatCode>0%</c:formatCode>
                <c:ptCount val="1"/>
                <c:pt idx="0">
                  <c:v>0.4</c:v>
                </c:pt>
              </c:numCache>
            </c:numRef>
          </c:val>
          <c:extLst>
            <c:ext xmlns:c16="http://schemas.microsoft.com/office/drawing/2014/chart" uri="{C3380CC4-5D6E-409C-BE32-E72D297353CC}">
              <c16:uniqueId val="{00000001-A1FB-463A-ABD8-84D9E207030B}"/>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'PAII-43_PP'!$E$15</c:f>
              <c:strCache>
                <c:ptCount val="1"/>
                <c:pt idx="0">
                  <c:v>Ejecutado</c:v>
                </c:pt>
              </c:strCache>
            </c:strRef>
          </c:tx>
          <c:spPr>
            <a:solidFill>
              <a:srgbClr val="00B0F0"/>
            </a:solidFill>
            <a:ln>
              <a:noFill/>
            </a:ln>
            <a:effectLst/>
          </c:spPr>
          <c:invertIfNegative val="0"/>
          <c:cat>
            <c:multiLvlStrRef>
              <c:f>#REF!</c:f>
            </c:multiLvlStrRef>
          </c:cat>
          <c:val>
            <c:numRef>
              <c:f>'PAII-43_PP'!$E$16:$E$19</c:f>
              <c:numCache>
                <c:formatCode>0%</c:formatCode>
                <c:ptCount val="4"/>
                <c:pt idx="0">
                  <c:v>0.12</c:v>
                </c:pt>
                <c:pt idx="1">
                  <c:v>0</c:v>
                </c:pt>
                <c:pt idx="2">
                  <c:v>0</c:v>
                </c:pt>
                <c:pt idx="3">
                  <c:v>0</c:v>
                </c:pt>
              </c:numCache>
            </c:numRef>
          </c:val>
          <c:extLst>
            <c:ext xmlns:c16="http://schemas.microsoft.com/office/drawing/2014/chart" uri="{C3380CC4-5D6E-409C-BE32-E72D297353CC}">
              <c16:uniqueId val="{00000000-0E14-40E0-B4AA-942B7656FEF9}"/>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'PAII-43_PP'!$D$15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'PAII-43_PP'!$C$16:$C$19</c:f>
              <c:strCache>
                <c:ptCount val="4"/>
                <c:pt idx="0">
                  <c:v>ENE - MAR</c:v>
                </c:pt>
                <c:pt idx="1">
                  <c:v>ABR - JUN</c:v>
                </c:pt>
                <c:pt idx="2">
                  <c:v>JUL - SEPT</c:v>
                </c:pt>
                <c:pt idx="3">
                  <c:v>OCT - DIC</c:v>
                </c:pt>
              </c:strCache>
            </c:strRef>
          </c:cat>
          <c:val>
            <c:numRef>
              <c:f>'PAII-43_PP'!$D$16:$D$19</c:f>
              <c:numCache>
                <c:formatCode>0%</c:formatCode>
                <c:ptCount val="4"/>
                <c:pt idx="0">
                  <c:v>0.12</c:v>
                </c:pt>
                <c:pt idx="1">
                  <c:v>0.13</c:v>
                </c:pt>
                <c:pt idx="2">
                  <c:v>0.36</c:v>
                </c:pt>
                <c:pt idx="3">
                  <c:v>0.39</c:v>
                </c:pt>
              </c:numCache>
            </c:numRef>
          </c:val>
          <c:smooth val="0"/>
          <c:extLst>
            <c:ext xmlns:c16="http://schemas.microsoft.com/office/drawing/2014/chart" uri="{C3380CC4-5D6E-409C-BE32-E72D297353CC}">
              <c16:uniqueId val="{00000001-0E14-40E0-B4AA-942B7656FEF9}"/>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0"/>
          <c:spPr>
            <a:solidFill>
              <a:schemeClr val="accent2"/>
            </a:solidFill>
            <a:ln>
              <a:noFill/>
            </a:ln>
            <a:effectLst/>
          </c:spPr>
          <c:invertIfNegative val="0"/>
          <c:cat>
            <c:strRef>
              <c:f>'PAII-43_PP'!$C$20</c:f>
              <c:strCache>
                <c:ptCount val="1"/>
                <c:pt idx="0">
                  <c:v>Ejec/Prog
Vigencia</c:v>
                </c:pt>
              </c:strCache>
            </c:strRef>
          </c:cat>
          <c:val>
            <c:numRef>
              <c:f>'PAII-43_PP'!$D$20</c:f>
              <c:numCache>
                <c:formatCode>0%</c:formatCode>
                <c:ptCount val="1"/>
                <c:pt idx="0">
                  <c:v>1</c:v>
                </c:pt>
              </c:numCache>
            </c:numRef>
          </c:val>
          <c:extLst>
            <c:ext xmlns:c16="http://schemas.microsoft.com/office/drawing/2014/chart" uri="{C3380CC4-5D6E-409C-BE32-E72D297353CC}">
              <c16:uniqueId val="{00000003-BE5A-4C90-A042-5534F758F032}"/>
            </c:ext>
          </c:extLst>
        </c:ser>
        <c:ser>
          <c:idx val="0"/>
          <c:order val="1"/>
          <c:spPr>
            <a:solidFill>
              <a:schemeClr val="accent1"/>
            </a:solidFill>
            <a:ln>
              <a:noFill/>
            </a:ln>
            <a:effectLst/>
          </c:spPr>
          <c:invertIfNegative val="0"/>
          <c:cat>
            <c:strRef>
              <c:f>'PAII-43_PP'!$C$20</c:f>
              <c:strCache>
                <c:ptCount val="1"/>
                <c:pt idx="0">
                  <c:v>Ejec/Prog
Vigencia</c:v>
                </c:pt>
              </c:strCache>
            </c:strRef>
          </c:cat>
          <c:val>
            <c:numRef>
              <c:f>'PAII-43_PP'!$E$20</c:f>
              <c:numCache>
                <c:formatCode>0%</c:formatCode>
                <c:ptCount val="1"/>
                <c:pt idx="0">
                  <c:v>0.12</c:v>
                </c:pt>
              </c:numCache>
            </c:numRef>
          </c:val>
          <c:extLst>
            <c:ext xmlns:c16="http://schemas.microsoft.com/office/drawing/2014/chart" uri="{C3380CC4-5D6E-409C-BE32-E72D297353CC}">
              <c16:uniqueId val="{00000000-BE5A-4C90-A042-5534F758F03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7.xml"/><Relationship Id="rId1" Type="http://schemas.openxmlformats.org/officeDocument/2006/relationships/image" Target="../media/image1.png"/><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127788</xdr:colOff>
      <xdr:row>1</xdr:row>
      <xdr:rowOff>100277</xdr:rowOff>
    </xdr:from>
    <xdr:to>
      <xdr:col>1</xdr:col>
      <xdr:colOff>828676</xdr:colOff>
      <xdr:row>3</xdr:row>
      <xdr:rowOff>171450</xdr:rowOff>
    </xdr:to>
    <xdr:pic>
      <xdr:nvPicPr>
        <xdr:cNvPr id="2" name="Imagen 1">
          <a:extLst>
            <a:ext uri="{FF2B5EF4-FFF2-40B4-BE49-F238E27FC236}">
              <a16:creationId xmlns:a16="http://schemas.microsoft.com/office/drawing/2014/main" id="{8896549D-25D9-4ADE-ADFA-5868D4187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61138" y="128852"/>
          <a:ext cx="700888" cy="79507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0D9D80F-19A6-44A2-BA41-57EE11225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B0167A6C-08EC-4920-9E1B-649F67D85BD0}"/>
            </a:ext>
          </a:extLst>
        </xdr:cNvPr>
        <xdr:cNvSpPr txBox="1"/>
      </xdr:nvSpPr>
      <xdr:spPr>
        <a:xfrm>
          <a:off x="13104699" y="378822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146DC18-5532-48E2-AC69-91D10B8D9768}"/>
            </a:ext>
          </a:extLst>
        </xdr:cNvPr>
        <xdr:cNvSpPr txBox="1"/>
      </xdr:nvSpPr>
      <xdr:spPr>
        <a:xfrm>
          <a:off x="13266474" y="397491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2F9CFB8D-862D-4031-8C19-6753E47E0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117928</xdr:colOff>
      <xdr:row>1</xdr:row>
      <xdr:rowOff>106590</xdr:rowOff>
    </xdr:from>
    <xdr:to>
      <xdr:col>24</xdr:col>
      <xdr:colOff>1162049</xdr:colOff>
      <xdr:row>3</xdr:row>
      <xdr:rowOff>266700</xdr:rowOff>
    </xdr:to>
    <xdr:pic>
      <xdr:nvPicPr>
        <xdr:cNvPr id="7" name="Imagen 6">
          <a:extLst>
            <a:ext uri="{FF2B5EF4-FFF2-40B4-BE49-F238E27FC236}">
              <a16:creationId xmlns:a16="http://schemas.microsoft.com/office/drawing/2014/main" id="{B941564E-5467-4F43-BB6C-50FE992C594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01178" y="135165"/>
          <a:ext cx="1044121" cy="884010"/>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9" name="Gráfico 8">
          <a:extLst>
            <a:ext uri="{FF2B5EF4-FFF2-40B4-BE49-F238E27FC236}">
              <a16:creationId xmlns:a16="http://schemas.microsoft.com/office/drawing/2014/main" id="{030EF308-18A8-44D3-98CA-77D7C4BEC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18</xdr:col>
      <xdr:colOff>1093674</xdr:colOff>
      <xdr:row>14</xdr:row>
      <xdr:rowOff>387803</xdr:rowOff>
    </xdr:from>
    <xdr:ext cx="871649" cy="233205"/>
    <xdr:sp macro="" textlink="">
      <xdr:nvSpPr>
        <xdr:cNvPr id="10" name="CuadroTexto 9">
          <a:extLst>
            <a:ext uri="{FF2B5EF4-FFF2-40B4-BE49-F238E27FC236}">
              <a16:creationId xmlns:a16="http://schemas.microsoft.com/office/drawing/2014/main" id="{3D1B5DD1-39F4-4F75-8375-75912FDC9C9C}"/>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11" name="CuadroTexto 10">
          <a:extLst>
            <a:ext uri="{FF2B5EF4-FFF2-40B4-BE49-F238E27FC236}">
              <a16:creationId xmlns:a16="http://schemas.microsoft.com/office/drawing/2014/main" id="{92AD1D2A-1F5E-4990-B611-C9E820102202}"/>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2" name="Gráfico 11">
          <a:extLst>
            <a:ext uri="{FF2B5EF4-FFF2-40B4-BE49-F238E27FC236}">
              <a16:creationId xmlns:a16="http://schemas.microsoft.com/office/drawing/2014/main" id="{187EDFC8-385C-4BBE-9924-C1A6CF957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108738</xdr:colOff>
      <xdr:row>1</xdr:row>
      <xdr:rowOff>138377</xdr:rowOff>
    </xdr:from>
    <xdr:to>
      <xdr:col>1</xdr:col>
      <xdr:colOff>885826</xdr:colOff>
      <xdr:row>3</xdr:row>
      <xdr:rowOff>190500</xdr:rowOff>
    </xdr:to>
    <xdr:pic>
      <xdr:nvPicPr>
        <xdr:cNvPr id="2" name="Imagen 1">
          <a:extLst>
            <a:ext uri="{FF2B5EF4-FFF2-40B4-BE49-F238E27FC236}">
              <a16:creationId xmlns:a16="http://schemas.microsoft.com/office/drawing/2014/main" id="{8268172F-15F7-4B90-9640-0CCC828AB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42088" y="166952"/>
          <a:ext cx="777088" cy="77602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5E2E4B88-E6F9-42A8-9AC0-C55E1CE4A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C90C6FF5-4FE9-45F4-A2C3-4D4173404B8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117D643A-D9F6-494D-A648-659C433F58F5}"/>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6B389206-9602-4BE5-9878-5AC776B7F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89353</xdr:colOff>
      <xdr:row>1</xdr:row>
      <xdr:rowOff>97065</xdr:rowOff>
    </xdr:from>
    <xdr:to>
      <xdr:col>24</xdr:col>
      <xdr:colOff>1219200</xdr:colOff>
      <xdr:row>3</xdr:row>
      <xdr:rowOff>285750</xdr:rowOff>
    </xdr:to>
    <xdr:pic>
      <xdr:nvPicPr>
        <xdr:cNvPr id="7" name="Imagen 6">
          <a:extLst>
            <a:ext uri="{FF2B5EF4-FFF2-40B4-BE49-F238E27FC236}">
              <a16:creationId xmlns:a16="http://schemas.microsoft.com/office/drawing/2014/main" id="{7528DD17-8125-4DE2-A784-9692D8F2103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72603" y="125640"/>
          <a:ext cx="1129847" cy="9125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118262</xdr:colOff>
      <xdr:row>1</xdr:row>
      <xdr:rowOff>166952</xdr:rowOff>
    </xdr:from>
    <xdr:to>
      <xdr:col>1</xdr:col>
      <xdr:colOff>876300</xdr:colOff>
      <xdr:row>3</xdr:row>
      <xdr:rowOff>219075</xdr:rowOff>
    </xdr:to>
    <xdr:pic>
      <xdr:nvPicPr>
        <xdr:cNvPr id="2" name="Imagen 1">
          <a:extLst>
            <a:ext uri="{FF2B5EF4-FFF2-40B4-BE49-F238E27FC236}">
              <a16:creationId xmlns:a16="http://schemas.microsoft.com/office/drawing/2014/main" id="{0C075B3E-0BD0-4BB1-B5F2-6E4F29A80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51612" y="195527"/>
          <a:ext cx="758038" cy="77602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856BFC4-1492-4563-A13A-B7681FB13E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FDC8367E-55DD-42E6-A0A7-D6E4F6FD9766}"/>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C234A20D-E3DB-42C5-8D63-D5BB22A38CD3}"/>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editAs="oneCell">
    <xdr:from>
      <xdr:col>24</xdr:col>
      <xdr:colOff>89353</xdr:colOff>
      <xdr:row>1</xdr:row>
      <xdr:rowOff>97065</xdr:rowOff>
    </xdr:from>
    <xdr:to>
      <xdr:col>24</xdr:col>
      <xdr:colOff>1200150</xdr:colOff>
      <xdr:row>3</xdr:row>
      <xdr:rowOff>266700</xdr:rowOff>
    </xdr:to>
    <xdr:pic>
      <xdr:nvPicPr>
        <xdr:cNvPr id="7" name="Imagen 6">
          <a:extLst>
            <a:ext uri="{FF2B5EF4-FFF2-40B4-BE49-F238E27FC236}">
              <a16:creationId xmlns:a16="http://schemas.microsoft.com/office/drawing/2014/main" id="{89474352-0271-4AE7-9A95-A652ADFB3FF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72603" y="125640"/>
          <a:ext cx="1110797" cy="893535"/>
        </a:xfrm>
        <a:prstGeom prst="rect">
          <a:avLst/>
        </a:prstGeom>
        <a:noFill/>
        <a:ln>
          <a:noFill/>
        </a:ln>
      </xdr:spPr>
    </xdr:pic>
    <xdr:clientData/>
  </xdr:twoCellAnchor>
  <xdr:twoCellAnchor>
    <xdr:from>
      <xdr:col>18</xdr:col>
      <xdr:colOff>942975</xdr:colOff>
      <xdr:row>15</xdr:row>
      <xdr:rowOff>438150</xdr:rowOff>
    </xdr:from>
    <xdr:to>
      <xdr:col>19</xdr:col>
      <xdr:colOff>755877</xdr:colOff>
      <xdr:row>19</xdr:row>
      <xdr:rowOff>514350</xdr:rowOff>
    </xdr:to>
    <xdr:graphicFrame macro="">
      <xdr:nvGraphicFramePr>
        <xdr:cNvPr id="8" name="Gráfico 7">
          <a:extLst>
            <a:ext uri="{FF2B5EF4-FFF2-40B4-BE49-F238E27FC236}">
              <a16:creationId xmlns:a16="http://schemas.microsoft.com/office/drawing/2014/main" id="{671A4DF3-52D1-4763-9997-F2651F100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LAUDIA INES VELA MEDINA" id="{7B6D64A3-7D6D-4E99-9708-9B278DAB2A01}" userId="S::claudia.vela@metrodebogota.gov.co::40b276b0-7e40-4f8e-ae4f-8fc515c9004a" providerId="AD"/>
  <person displayName="JACQUELINE ORTIZ MORENO" id="{47BCC9E1-AE5B-47CC-8C6D-6EBCFD4F6016}" userId="S::jacqueline.ortiz@metrodebogota.gov.co::47166e54-f275-4962-9a59-0c4cd0273ee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6" dT="2021-03-08T22:30:04.65" personId="{7B6D64A3-7D6D-4E99-9708-9B278DAB2A01}" id="{49435C47-DAEF-49AF-A89E-185F465FF77B}">
    <text>Falta por validar si este PAII va al proceso de Ejecución de Proyectos.</text>
  </threadedComment>
  <threadedComment ref="D6" dT="2021-02-19T14:12:23.85" personId="{47BCC9E1-AE5B-47CC-8C6D-6EBCFD4F6016}" id="{74E77341-C8BA-44EA-8A2E-7B76D407AD86}">
    <text>Validar si debe ser trasladado al proceso de Ejecución de Proyectos.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566B-9490-4F3D-B71C-D7E4A09C84E5}">
  <sheetPr>
    <tabColor rgb="FF00B0F0"/>
  </sheetPr>
  <dimension ref="B1:Y28"/>
  <sheetViews>
    <sheetView showGridLines="0" topLeftCell="O19" zoomScaleNormal="100" workbookViewId="0">
      <selection activeCell="U25" sqref="U25:Y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8" style="13" customWidth="1"/>
    <col min="26" max="16384" width="11" style="13"/>
  </cols>
  <sheetData>
    <row r="1" spans="2:25" ht="2.25" customHeight="1"/>
    <row r="2" spans="2:25" ht="28.5" customHeight="1">
      <c r="B2" s="94"/>
      <c r="C2" s="95" t="s">
        <v>21</v>
      </c>
      <c r="D2" s="95"/>
      <c r="E2" s="95"/>
      <c r="F2" s="95"/>
      <c r="G2" s="95"/>
      <c r="H2" s="95"/>
      <c r="I2" s="95"/>
      <c r="J2" s="95"/>
      <c r="K2" s="95"/>
      <c r="L2" s="95"/>
      <c r="M2" s="95"/>
      <c r="N2" s="95"/>
      <c r="O2" s="95"/>
      <c r="P2" s="95"/>
      <c r="Q2" s="95"/>
      <c r="R2" s="95"/>
      <c r="S2" s="95"/>
      <c r="T2" s="95"/>
      <c r="U2" s="95"/>
      <c r="V2" s="95"/>
      <c r="W2" s="95"/>
      <c r="X2" s="95"/>
      <c r="Y2" s="96"/>
    </row>
    <row r="3" spans="2:25" ht="28.5" customHeight="1">
      <c r="B3" s="94"/>
      <c r="C3" s="95" t="s">
        <v>31</v>
      </c>
      <c r="D3" s="95"/>
      <c r="E3" s="95"/>
      <c r="F3" s="95"/>
      <c r="G3" s="95"/>
      <c r="H3" s="95"/>
      <c r="I3" s="95"/>
      <c r="J3" s="95"/>
      <c r="K3" s="95"/>
      <c r="L3" s="95"/>
      <c r="M3" s="95"/>
      <c r="N3" s="95"/>
      <c r="O3" s="95"/>
      <c r="P3" s="95"/>
      <c r="Q3" s="95"/>
      <c r="R3" s="95"/>
      <c r="S3" s="95"/>
      <c r="T3" s="95"/>
      <c r="U3" s="95"/>
      <c r="V3" s="95"/>
      <c r="W3" s="95"/>
      <c r="X3" s="95"/>
      <c r="Y3" s="97"/>
    </row>
    <row r="4" spans="2:25" ht="28.5" customHeight="1">
      <c r="B4" s="94"/>
      <c r="C4" s="99" t="s">
        <v>15</v>
      </c>
      <c r="D4" s="99"/>
      <c r="E4" s="99"/>
      <c r="F4" s="99"/>
      <c r="G4" s="99"/>
      <c r="H4" s="99"/>
      <c r="I4" s="99"/>
      <c r="J4" s="99"/>
      <c r="K4" s="99"/>
      <c r="L4" s="99"/>
      <c r="M4" s="99"/>
      <c r="N4" s="99"/>
      <c r="O4" s="99"/>
      <c r="P4" s="99"/>
      <c r="Q4" s="99" t="s">
        <v>32</v>
      </c>
      <c r="R4" s="99"/>
      <c r="S4" s="99"/>
      <c r="T4" s="99"/>
      <c r="U4" s="99"/>
      <c r="V4" s="99"/>
      <c r="W4" s="99"/>
      <c r="X4" s="99"/>
      <c r="Y4" s="98"/>
    </row>
    <row r="5" spans="2:25" ht="7.5" customHeight="1"/>
    <row r="6" spans="2:25" ht="22.5" customHeight="1">
      <c r="B6" s="100" t="s">
        <v>13</v>
      </c>
      <c r="C6" s="100"/>
      <c r="D6" s="100"/>
      <c r="E6" s="100"/>
      <c r="F6" s="100"/>
      <c r="G6" s="100"/>
      <c r="H6" s="100"/>
      <c r="I6" s="100"/>
      <c r="J6" s="100"/>
      <c r="K6" s="100"/>
      <c r="L6" s="100"/>
      <c r="M6" s="100"/>
      <c r="N6" s="100"/>
      <c r="O6" s="100"/>
      <c r="P6" s="100"/>
      <c r="Q6" s="100"/>
      <c r="R6" s="100"/>
      <c r="S6" s="100"/>
      <c r="T6" s="100"/>
      <c r="U6" s="100"/>
      <c r="V6" s="100"/>
      <c r="W6" s="100"/>
      <c r="X6" s="100"/>
      <c r="Y6" s="100"/>
    </row>
    <row r="7" spans="2:25" ht="3.75" customHeight="1"/>
    <row r="8" spans="2:25" ht="63.75">
      <c r="B8" s="101" t="s">
        <v>33</v>
      </c>
      <c r="C8" s="101"/>
      <c r="D8" s="102" t="s">
        <v>47</v>
      </c>
      <c r="E8" s="102"/>
      <c r="F8" s="102"/>
      <c r="G8" s="102"/>
      <c r="H8" s="101" t="s">
        <v>40</v>
      </c>
      <c r="I8" s="101"/>
      <c r="J8" s="102"/>
      <c r="K8" s="102"/>
      <c r="L8" s="103" t="s">
        <v>82</v>
      </c>
      <c r="M8" s="103"/>
      <c r="N8" s="14" t="str">
        <f>+'Planeación Proyectos'!B7</f>
        <v>PAII -41</v>
      </c>
      <c r="O8" s="104" t="s">
        <v>25</v>
      </c>
      <c r="P8" s="104"/>
      <c r="Q8" s="105" t="str">
        <f>+'Planeación Proyectos'!D7</f>
        <v>Atender las solicitudes de información, reportes, informes, PQRS, análisis y especificaciones requeridas en el periodo a la Gerencia Técnica, incluyendo los relacionados con nuevos proyectos ferreos.</v>
      </c>
      <c r="R8" s="105"/>
      <c r="S8" s="105"/>
      <c r="T8" s="45" t="s">
        <v>83</v>
      </c>
      <c r="U8" s="24">
        <f>+'Planeación Proyectos'!C7</f>
        <v>0.1</v>
      </c>
      <c r="V8" s="44" t="s">
        <v>41</v>
      </c>
      <c r="W8" s="41" t="str">
        <f>+'Planeación Proyectos'!E7</f>
        <v>Estado de reportes de información.</v>
      </c>
      <c r="X8" s="44" t="s">
        <v>87</v>
      </c>
      <c r="Y8" s="42" t="str">
        <f>+'Planeación Proyectos'!F7</f>
        <v>Medir el numero de requerimientos atendidos sobre los demandados en el periodo</v>
      </c>
    </row>
    <row r="9" spans="2:25" ht="4.5" customHeight="1">
      <c r="B9" s="15"/>
      <c r="C9" s="15"/>
      <c r="D9" s="15"/>
      <c r="E9" s="15"/>
      <c r="F9" s="15"/>
      <c r="G9" s="15"/>
      <c r="H9" s="15"/>
      <c r="I9" s="15"/>
      <c r="J9" s="15"/>
      <c r="K9" s="15"/>
      <c r="L9" s="15"/>
      <c r="M9" s="15"/>
      <c r="N9" s="15"/>
      <c r="O9" s="15"/>
      <c r="P9" s="15"/>
      <c r="Q9" s="15"/>
      <c r="R9" s="15"/>
      <c r="S9" s="15"/>
      <c r="T9" s="15"/>
      <c r="U9" s="15"/>
      <c r="V9" s="15"/>
      <c r="W9" s="15"/>
      <c r="X9" s="15"/>
      <c r="Y9" s="15"/>
    </row>
    <row r="10" spans="2:25" ht="54.75" customHeight="1">
      <c r="B10" s="103" t="s">
        <v>27</v>
      </c>
      <c r="C10" s="103"/>
      <c r="D10" s="109" t="str">
        <f>+'Planeación Proyectos'!H7</f>
        <v xml:space="preserve">Eficacia </v>
      </c>
      <c r="E10" s="109"/>
      <c r="F10" s="103" t="s">
        <v>9</v>
      </c>
      <c r="G10" s="103"/>
      <c r="H10" s="109" t="str">
        <f>+'Planeación Proyectos'!G7</f>
        <v>Porcentual</v>
      </c>
      <c r="I10" s="109"/>
      <c r="J10" s="45" t="s">
        <v>10</v>
      </c>
      <c r="K10" s="102" t="s">
        <v>3</v>
      </c>
      <c r="L10" s="102"/>
      <c r="M10" s="110" t="s">
        <v>77</v>
      </c>
      <c r="N10" s="111"/>
      <c r="O10" s="112" t="str">
        <f>+'Planeación Proyectos'!I7</f>
        <v>Base de datos de reportes</v>
      </c>
      <c r="P10" s="113"/>
      <c r="Q10" s="114"/>
      <c r="R10" s="44" t="s">
        <v>96</v>
      </c>
      <c r="S10" s="102" t="str">
        <f>+'Planeación Proyectos'!J7</f>
        <v>(# de requerimientos de información atendidos en el periodo/Total de solicitudes presentadas en el periodo)*100%</v>
      </c>
      <c r="T10" s="102"/>
      <c r="U10" s="45" t="s">
        <v>8</v>
      </c>
      <c r="V10" s="115">
        <f>+'Planeación Proyectos'!L7</f>
        <v>1</v>
      </c>
      <c r="W10" s="116"/>
      <c r="X10" s="44" t="s">
        <v>84</v>
      </c>
      <c r="Y10" s="43" t="s">
        <v>122</v>
      </c>
    </row>
    <row r="11" spans="2:25" ht="4.5" customHeight="1">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2:25" ht="4.5" customHeight="1"/>
    <row r="13" spans="2:25" ht="24.75" customHeight="1">
      <c r="B13" s="117" t="s">
        <v>80</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row>
    <row r="14" spans="2:25" ht="5.25" customHeight="1">
      <c r="B14" s="16"/>
      <c r="C14" s="17"/>
      <c r="D14" s="17"/>
      <c r="E14" s="17"/>
      <c r="F14" s="17"/>
      <c r="G14" s="17"/>
      <c r="H14" s="17"/>
      <c r="I14" s="17"/>
      <c r="J14" s="17"/>
      <c r="K14" s="17"/>
      <c r="L14" s="17"/>
      <c r="M14" s="17"/>
      <c r="N14" s="17"/>
      <c r="O14" s="17"/>
      <c r="P14" s="17"/>
      <c r="Q14" s="17"/>
      <c r="R14" s="17"/>
      <c r="S14" s="17"/>
      <c r="T14" s="17"/>
      <c r="U14" s="17"/>
      <c r="V14" s="17"/>
      <c r="W14" s="17"/>
      <c r="X14" s="17"/>
      <c r="Y14" s="18"/>
    </row>
    <row r="15" spans="2:25" ht="31.5" customHeight="1">
      <c r="B15" s="19"/>
      <c r="C15" s="45" t="s">
        <v>0</v>
      </c>
      <c r="D15" s="45" t="s">
        <v>11</v>
      </c>
      <c r="E15" s="45" t="s">
        <v>12</v>
      </c>
      <c r="F15" s="45" t="s">
        <v>20</v>
      </c>
      <c r="G15" s="20"/>
      <c r="H15" s="103" t="s">
        <v>78</v>
      </c>
      <c r="I15" s="103"/>
      <c r="J15" s="103"/>
      <c r="K15" s="103"/>
      <c r="L15" s="103"/>
      <c r="M15" s="103"/>
      <c r="N15" s="103"/>
      <c r="O15" s="103"/>
      <c r="P15" s="103"/>
      <c r="Q15" s="103"/>
      <c r="R15" s="103"/>
      <c r="S15" s="103"/>
      <c r="T15" s="103"/>
      <c r="U15" s="20"/>
      <c r="V15" s="21"/>
      <c r="W15" s="21"/>
      <c r="X15" s="21"/>
      <c r="Y15" s="22"/>
    </row>
    <row r="16" spans="2:25" ht="52.5" customHeight="1">
      <c r="B16" s="19"/>
      <c r="C16" s="23" t="s">
        <v>16</v>
      </c>
      <c r="D16" s="53">
        <f>+'Planeación Proyectos'!P7</f>
        <v>0.25</v>
      </c>
      <c r="E16" s="24">
        <v>0.25</v>
      </c>
      <c r="F16" s="25">
        <f>+E16/D16</f>
        <v>1</v>
      </c>
      <c r="G16" s="20"/>
      <c r="H16" s="106"/>
      <c r="I16" s="106"/>
      <c r="J16" s="106"/>
      <c r="K16" s="106"/>
      <c r="L16" s="106"/>
      <c r="M16" s="106"/>
      <c r="N16" s="106"/>
      <c r="O16" s="106"/>
      <c r="P16" s="106"/>
      <c r="Q16" s="106"/>
      <c r="R16" s="106"/>
      <c r="S16" s="106"/>
      <c r="T16" s="106"/>
      <c r="U16" s="26"/>
      <c r="V16" s="26"/>
      <c r="W16" s="26"/>
      <c r="X16" s="26"/>
      <c r="Y16" s="22"/>
    </row>
    <row r="17" spans="2:25" ht="52.5" customHeight="1">
      <c r="B17" s="19"/>
      <c r="C17" s="23" t="s">
        <v>17</v>
      </c>
      <c r="D17" s="53">
        <f>+'Planeación Proyectos'!Q7</f>
        <v>0.25</v>
      </c>
      <c r="E17" s="49">
        <v>0</v>
      </c>
      <c r="F17" s="25">
        <v>0</v>
      </c>
      <c r="G17" s="20"/>
      <c r="H17" s="106"/>
      <c r="I17" s="106"/>
      <c r="J17" s="106"/>
      <c r="K17" s="106"/>
      <c r="L17" s="106"/>
      <c r="M17" s="106"/>
      <c r="N17" s="106"/>
      <c r="O17" s="106"/>
      <c r="P17" s="106"/>
      <c r="Q17" s="106"/>
      <c r="R17" s="106"/>
      <c r="S17" s="106"/>
      <c r="T17" s="106"/>
      <c r="U17" s="26"/>
      <c r="V17" s="103" t="s">
        <v>81</v>
      </c>
      <c r="W17" s="103"/>
      <c r="X17" s="35"/>
      <c r="Y17" s="22"/>
    </row>
    <row r="18" spans="2:25" ht="52.5" customHeight="1">
      <c r="B18" s="19"/>
      <c r="C18" s="23" t="s">
        <v>18</v>
      </c>
      <c r="D18" s="53">
        <f>+'Planeación Proyectos'!R7</f>
        <v>0.25</v>
      </c>
      <c r="E18" s="49">
        <v>0</v>
      </c>
      <c r="F18" s="25">
        <v>0</v>
      </c>
      <c r="G18" s="20"/>
      <c r="H18" s="106"/>
      <c r="I18" s="106"/>
      <c r="J18" s="106"/>
      <c r="K18" s="106"/>
      <c r="L18" s="106"/>
      <c r="M18" s="106"/>
      <c r="N18" s="106"/>
      <c r="O18" s="106"/>
      <c r="P18" s="106"/>
      <c r="Q18" s="106"/>
      <c r="R18" s="106"/>
      <c r="S18" s="106"/>
      <c r="T18" s="106"/>
      <c r="U18" s="26"/>
      <c r="V18" s="107">
        <f>+'Planeación Proyectos'!K7</f>
        <v>1</v>
      </c>
      <c r="W18" s="107"/>
      <c r="X18" s="36"/>
      <c r="Y18" s="22"/>
    </row>
    <row r="19" spans="2:25" ht="52.5" customHeight="1">
      <c r="B19" s="19"/>
      <c r="C19" s="23" t="s">
        <v>19</v>
      </c>
      <c r="D19" s="53">
        <f>+'Planeación Proyectos'!S7</f>
        <v>0.25</v>
      </c>
      <c r="E19" s="49">
        <v>0</v>
      </c>
      <c r="F19" s="25">
        <v>0</v>
      </c>
      <c r="G19" s="20"/>
      <c r="H19" s="106"/>
      <c r="I19" s="106"/>
      <c r="J19" s="106"/>
      <c r="K19" s="106"/>
      <c r="L19" s="106"/>
      <c r="M19" s="106"/>
      <c r="N19" s="106"/>
      <c r="O19" s="106"/>
      <c r="P19" s="106"/>
      <c r="Q19" s="106"/>
      <c r="R19" s="106"/>
      <c r="S19" s="106"/>
      <c r="T19" s="106"/>
      <c r="U19" s="26"/>
      <c r="V19" s="108"/>
      <c r="W19" s="108"/>
      <c r="X19" s="46"/>
      <c r="Y19" s="22"/>
    </row>
    <row r="20" spans="2:25" ht="52.5" customHeight="1">
      <c r="B20" s="19"/>
      <c r="C20" s="27" t="s">
        <v>14</v>
      </c>
      <c r="D20" s="78">
        <f>SUM(D16:D19)</f>
        <v>1</v>
      </c>
      <c r="E20" s="28">
        <f>SUM(E16:E19)</f>
        <v>0.25</v>
      </c>
      <c r="F20" s="29">
        <f t="shared" ref="F20" si="0">E20/D20</f>
        <v>0.25</v>
      </c>
      <c r="G20" s="20"/>
      <c r="H20" s="106"/>
      <c r="I20" s="106"/>
      <c r="J20" s="106"/>
      <c r="K20" s="106"/>
      <c r="L20" s="106"/>
      <c r="M20" s="106"/>
      <c r="N20" s="106"/>
      <c r="O20" s="106"/>
      <c r="P20" s="106"/>
      <c r="Q20" s="106"/>
      <c r="R20" s="106"/>
      <c r="S20" s="106"/>
      <c r="T20" s="106"/>
      <c r="U20" s="26"/>
      <c r="V20" s="20"/>
      <c r="W20" s="20"/>
      <c r="X20" s="20"/>
      <c r="Y20" s="22"/>
    </row>
    <row r="21" spans="2:25">
      <c r="B21" s="30"/>
      <c r="C21" s="31"/>
      <c r="D21" s="31"/>
      <c r="E21" s="31"/>
      <c r="F21" s="31"/>
      <c r="G21" s="31"/>
      <c r="H21" s="31"/>
      <c r="I21" s="31"/>
      <c r="J21" s="31"/>
      <c r="K21" s="31"/>
      <c r="L21" s="31"/>
      <c r="M21" s="31"/>
      <c r="N21" s="31"/>
      <c r="O21" s="31"/>
      <c r="P21" s="31"/>
      <c r="Q21" s="31"/>
      <c r="R21" s="31"/>
      <c r="S21" s="31"/>
      <c r="T21" s="31"/>
      <c r="U21" s="31"/>
      <c r="V21" s="31"/>
      <c r="W21" s="31"/>
      <c r="X21" s="31"/>
      <c r="Y21" s="32"/>
    </row>
    <row r="22" spans="2:25" ht="7.5" customHeight="1"/>
    <row r="23" spans="2:25" ht="27" customHeight="1">
      <c r="B23" s="117" t="s">
        <v>79</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row>
    <row r="24" spans="2:25" ht="32.25" customHeight="1">
      <c r="B24" s="33" t="s">
        <v>0</v>
      </c>
      <c r="C24" s="118" t="s">
        <v>123</v>
      </c>
      <c r="D24" s="119"/>
      <c r="E24" s="119"/>
      <c r="F24" s="119"/>
      <c r="G24" s="119"/>
      <c r="H24" s="119"/>
      <c r="I24" s="119"/>
      <c r="J24" s="119"/>
      <c r="K24" s="119"/>
      <c r="L24" s="120"/>
      <c r="M24" s="118" t="s">
        <v>86</v>
      </c>
      <c r="N24" s="119"/>
      <c r="O24" s="119"/>
      <c r="P24" s="119"/>
      <c r="Q24" s="119"/>
      <c r="R24" s="119"/>
      <c r="S24" s="119"/>
      <c r="T24" s="120"/>
      <c r="U24" s="118" t="s">
        <v>85</v>
      </c>
      <c r="V24" s="119"/>
      <c r="W24" s="119"/>
      <c r="X24" s="119"/>
      <c r="Y24" s="120"/>
    </row>
    <row r="25" spans="2:25" ht="98.25" customHeight="1">
      <c r="B25" s="34" t="s">
        <v>16</v>
      </c>
      <c r="C25" s="121" t="s">
        <v>126</v>
      </c>
      <c r="D25" s="122"/>
      <c r="E25" s="122"/>
      <c r="F25" s="122"/>
      <c r="G25" s="122"/>
      <c r="H25" s="122"/>
      <c r="I25" s="122"/>
      <c r="J25" s="122"/>
      <c r="K25" s="122"/>
      <c r="L25" s="123"/>
      <c r="M25" s="124" t="s">
        <v>127</v>
      </c>
      <c r="N25" s="125"/>
      <c r="O25" s="125"/>
      <c r="P25" s="125"/>
      <c r="Q25" s="125"/>
      <c r="R25" s="125"/>
      <c r="S25" s="125"/>
      <c r="T25" s="126"/>
      <c r="U25" s="112" t="s">
        <v>130</v>
      </c>
      <c r="V25" s="113"/>
      <c r="W25" s="113"/>
      <c r="X25" s="113"/>
      <c r="Y25" s="114"/>
    </row>
    <row r="26" spans="2:25" ht="98.25" customHeight="1">
      <c r="B26" s="23" t="s">
        <v>17</v>
      </c>
      <c r="C26" s="124"/>
      <c r="D26" s="125"/>
      <c r="E26" s="125"/>
      <c r="F26" s="125"/>
      <c r="G26" s="125"/>
      <c r="H26" s="125"/>
      <c r="I26" s="125"/>
      <c r="J26" s="125"/>
      <c r="K26" s="125"/>
      <c r="L26" s="126"/>
      <c r="M26" s="124"/>
      <c r="N26" s="125"/>
      <c r="O26" s="125"/>
      <c r="P26" s="125"/>
      <c r="Q26" s="125"/>
      <c r="R26" s="125"/>
      <c r="S26" s="125"/>
      <c r="T26" s="126"/>
      <c r="U26" s="124"/>
      <c r="V26" s="125"/>
      <c r="W26" s="125"/>
      <c r="X26" s="125"/>
      <c r="Y26" s="126"/>
    </row>
    <row r="27" spans="2:25" ht="98.25" customHeight="1">
      <c r="B27" s="23" t="s">
        <v>18</v>
      </c>
      <c r="C27" s="124"/>
      <c r="D27" s="125"/>
      <c r="E27" s="125"/>
      <c r="F27" s="125"/>
      <c r="G27" s="125"/>
      <c r="H27" s="125"/>
      <c r="I27" s="125"/>
      <c r="J27" s="125"/>
      <c r="K27" s="125"/>
      <c r="L27" s="126"/>
      <c r="M27" s="124"/>
      <c r="N27" s="125"/>
      <c r="O27" s="125"/>
      <c r="P27" s="125"/>
      <c r="Q27" s="125"/>
      <c r="R27" s="125"/>
      <c r="S27" s="125"/>
      <c r="T27" s="126"/>
      <c r="U27" s="124"/>
      <c r="V27" s="125"/>
      <c r="W27" s="125"/>
      <c r="X27" s="125"/>
      <c r="Y27" s="126"/>
    </row>
    <row r="28" spans="2:25" ht="98.25" customHeight="1">
      <c r="B28" s="23" t="s">
        <v>19</v>
      </c>
      <c r="C28" s="124"/>
      <c r="D28" s="125"/>
      <c r="E28" s="125"/>
      <c r="F28" s="125"/>
      <c r="G28" s="125"/>
      <c r="H28" s="125"/>
      <c r="I28" s="125"/>
      <c r="J28" s="125"/>
      <c r="K28" s="125"/>
      <c r="L28" s="126"/>
      <c r="M28" s="124"/>
      <c r="N28" s="125"/>
      <c r="O28" s="125"/>
      <c r="P28" s="125"/>
      <c r="Q28" s="125"/>
      <c r="R28" s="125"/>
      <c r="S28" s="125"/>
      <c r="T28" s="126"/>
      <c r="U28" s="124"/>
      <c r="V28" s="125"/>
      <c r="W28" s="125"/>
      <c r="X28" s="125"/>
      <c r="Y28" s="126"/>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0CEB154-E716-4811-A980-777CB7D3F7E3}">
          <x14:formula1>
            <xm:f>Desplegables!$B$2:$B$15</xm:f>
          </x14:formula1>
          <xm:sqref>J8:K8</xm:sqref>
        </x14:dataValidation>
        <x14:dataValidation type="list" allowBlank="1" showInputMessage="1" showErrorMessage="1" xr:uid="{56E70A89-6576-464B-917E-C60AF8183472}">
          <x14:formula1>
            <xm:f>Desplegables!$C$2:$C$10</xm:f>
          </x14:formula1>
          <xm:sqref>D10:E10</xm:sqref>
        </x14:dataValidation>
        <x14:dataValidation type="list" allowBlank="1" showInputMessage="1" showErrorMessage="1" xr:uid="{BC3C95DB-AB36-4105-ACD5-08EF0805C7D0}">
          <x14:formula1>
            <xm:f>Desplegables!$D$2:$D$5</xm:f>
          </x14:formula1>
          <xm:sqref>K10:L10</xm:sqref>
        </x14:dataValidation>
        <x14:dataValidation type="list" allowBlank="1" showInputMessage="1" showErrorMessage="1" xr:uid="{BBA22C9E-713C-4C95-9107-5609F942363F}">
          <x14:formula1>
            <xm:f>Desplegables!$A$2:$A$22</xm:f>
          </x14:formula1>
          <xm:sqref>D8:G8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8F4-5077-4A73-8426-4F99768DB193}">
  <sheetPr>
    <tabColor rgb="FF00B0F0"/>
  </sheetPr>
  <dimension ref="B1:Y28"/>
  <sheetViews>
    <sheetView topLeftCell="L22" workbookViewId="0">
      <selection activeCell="U25" sqref="U25:Y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4"/>
      <c r="C2" s="95" t="s">
        <v>21</v>
      </c>
      <c r="D2" s="95"/>
      <c r="E2" s="95"/>
      <c r="F2" s="95"/>
      <c r="G2" s="95"/>
      <c r="H2" s="95"/>
      <c r="I2" s="95"/>
      <c r="J2" s="95"/>
      <c r="K2" s="95"/>
      <c r="L2" s="95"/>
      <c r="M2" s="95"/>
      <c r="N2" s="95"/>
      <c r="O2" s="95"/>
      <c r="P2" s="95"/>
      <c r="Q2" s="95"/>
      <c r="R2" s="95"/>
      <c r="S2" s="95"/>
      <c r="T2" s="95"/>
      <c r="U2" s="95"/>
      <c r="V2" s="95"/>
      <c r="W2" s="95"/>
      <c r="X2" s="95"/>
      <c r="Y2" s="96"/>
    </row>
    <row r="3" spans="2:25" ht="28.5" customHeight="1">
      <c r="B3" s="94"/>
      <c r="C3" s="95" t="s">
        <v>31</v>
      </c>
      <c r="D3" s="95"/>
      <c r="E3" s="95"/>
      <c r="F3" s="95"/>
      <c r="G3" s="95"/>
      <c r="H3" s="95"/>
      <c r="I3" s="95"/>
      <c r="J3" s="95"/>
      <c r="K3" s="95"/>
      <c r="L3" s="95"/>
      <c r="M3" s="95"/>
      <c r="N3" s="95"/>
      <c r="O3" s="95"/>
      <c r="P3" s="95"/>
      <c r="Q3" s="95"/>
      <c r="R3" s="95"/>
      <c r="S3" s="95"/>
      <c r="T3" s="95"/>
      <c r="U3" s="95"/>
      <c r="V3" s="95"/>
      <c r="W3" s="95"/>
      <c r="X3" s="95"/>
      <c r="Y3" s="97"/>
    </row>
    <row r="4" spans="2:25" ht="28.5" customHeight="1">
      <c r="B4" s="94"/>
      <c r="C4" s="99" t="s">
        <v>15</v>
      </c>
      <c r="D4" s="99"/>
      <c r="E4" s="99"/>
      <c r="F4" s="99"/>
      <c r="G4" s="99"/>
      <c r="H4" s="99"/>
      <c r="I4" s="99"/>
      <c r="J4" s="99"/>
      <c r="K4" s="99"/>
      <c r="L4" s="99"/>
      <c r="M4" s="99"/>
      <c r="N4" s="99"/>
      <c r="O4" s="99"/>
      <c r="P4" s="99"/>
      <c r="Q4" s="99" t="s">
        <v>32</v>
      </c>
      <c r="R4" s="99"/>
      <c r="S4" s="99"/>
      <c r="T4" s="99"/>
      <c r="U4" s="99"/>
      <c r="V4" s="99"/>
      <c r="W4" s="99"/>
      <c r="X4" s="99"/>
      <c r="Y4" s="98"/>
    </row>
    <row r="5" spans="2:25" ht="7.5" customHeight="1"/>
    <row r="6" spans="2:25" ht="22.5" customHeight="1">
      <c r="B6" s="100" t="s">
        <v>13</v>
      </c>
      <c r="C6" s="100"/>
      <c r="D6" s="100"/>
      <c r="E6" s="100"/>
      <c r="F6" s="100"/>
      <c r="G6" s="100"/>
      <c r="H6" s="100"/>
      <c r="I6" s="100"/>
      <c r="J6" s="100"/>
      <c r="K6" s="100"/>
      <c r="L6" s="100"/>
      <c r="M6" s="100"/>
      <c r="N6" s="100"/>
      <c r="O6" s="100"/>
      <c r="P6" s="100"/>
      <c r="Q6" s="100"/>
      <c r="R6" s="100"/>
      <c r="S6" s="100"/>
      <c r="T6" s="100"/>
      <c r="U6" s="100"/>
      <c r="V6" s="100"/>
      <c r="W6" s="100"/>
      <c r="X6" s="100"/>
      <c r="Y6" s="100"/>
    </row>
    <row r="7" spans="2:25" ht="3.75" customHeight="1"/>
    <row r="8" spans="2:25" ht="102">
      <c r="B8" s="101" t="s">
        <v>33</v>
      </c>
      <c r="C8" s="101"/>
      <c r="D8" s="102" t="s">
        <v>47</v>
      </c>
      <c r="E8" s="102"/>
      <c r="F8" s="102"/>
      <c r="G8" s="102"/>
      <c r="H8" s="101" t="s">
        <v>40</v>
      </c>
      <c r="I8" s="101"/>
      <c r="J8" s="102"/>
      <c r="K8" s="102"/>
      <c r="L8" s="103" t="s">
        <v>82</v>
      </c>
      <c r="M8" s="103"/>
      <c r="N8" s="14" t="str">
        <f>+'Planeación Proyectos'!B8</f>
        <v>PAII -42</v>
      </c>
      <c r="O8" s="104" t="s">
        <v>25</v>
      </c>
      <c r="P8" s="104"/>
      <c r="Q8" s="105" t="str">
        <f>+'Planeación Proyectos'!D8</f>
        <v xml:space="preserve">Culminar la identificación de la necesidad y los estudios de prefactibilidad de las alternativas de expansión del sistema Metro - Línea 2 </v>
      </c>
      <c r="R8" s="105"/>
      <c r="S8" s="105"/>
      <c r="T8" s="45" t="s">
        <v>83</v>
      </c>
      <c r="U8" s="24">
        <f>+'Planeación Proyectos'!C8</f>
        <v>0.25</v>
      </c>
      <c r="V8" s="44" t="s">
        <v>41</v>
      </c>
      <c r="W8" s="41" t="str">
        <f>+'Planeación Proyectos'!E8</f>
        <v>Estudios de prefactibilidad  expansión del sistema Metro</v>
      </c>
      <c r="X8" s="44" t="s">
        <v>87</v>
      </c>
      <c r="Y8" s="81" t="str">
        <f>+'Planeación Proyectos'!F8</f>
        <v>Medir el desarrollo de las actividades programadas para los estudios de prefactibilidad de las alternativas de expansión del sistema Metro</v>
      </c>
    </row>
    <row r="9" spans="2:25" ht="4.5" customHeight="1">
      <c r="B9" s="15"/>
      <c r="C9" s="15"/>
      <c r="D9" s="15"/>
      <c r="E9" s="15"/>
      <c r="F9" s="15"/>
      <c r="G9" s="15"/>
      <c r="H9" s="15"/>
      <c r="I9" s="15"/>
      <c r="J9" s="15"/>
      <c r="K9" s="15"/>
      <c r="L9" s="15"/>
      <c r="M9" s="15"/>
      <c r="N9" s="15"/>
      <c r="O9" s="15"/>
      <c r="P9" s="15"/>
      <c r="Q9" s="15"/>
      <c r="R9" s="15"/>
      <c r="S9" s="15"/>
      <c r="T9" s="15"/>
      <c r="U9" s="15"/>
      <c r="V9" s="15"/>
      <c r="W9" s="15"/>
      <c r="X9" s="15"/>
      <c r="Y9" s="15"/>
    </row>
    <row r="10" spans="2:25" ht="54.75" customHeight="1">
      <c r="B10" s="103" t="s">
        <v>27</v>
      </c>
      <c r="C10" s="103"/>
      <c r="D10" s="109" t="str">
        <f>+'Planeación Proyectos'!H8</f>
        <v xml:space="preserve">Eficacia </v>
      </c>
      <c r="E10" s="109"/>
      <c r="F10" s="103" t="s">
        <v>9</v>
      </c>
      <c r="G10" s="103"/>
      <c r="H10" s="109" t="str">
        <f>+'Planeación Proyectos'!G8</f>
        <v>Porcentual</v>
      </c>
      <c r="I10" s="109"/>
      <c r="J10" s="45" t="s">
        <v>10</v>
      </c>
      <c r="K10" s="102" t="s">
        <v>3</v>
      </c>
      <c r="L10" s="102"/>
      <c r="M10" s="110" t="s">
        <v>77</v>
      </c>
      <c r="N10" s="111"/>
      <c r="O10" s="112" t="str">
        <f>+'Planeación Proyectos'!I8</f>
        <v>Cronograma de actividades</v>
      </c>
      <c r="P10" s="113"/>
      <c r="Q10" s="114"/>
      <c r="R10" s="44" t="s">
        <v>96</v>
      </c>
      <c r="S10" s="102" t="str">
        <f>+'Planeación Proyectos'!J8</f>
        <v>(# de actividades desarrolladas/Total de actividades programadas)*100%</v>
      </c>
      <c r="T10" s="102"/>
      <c r="U10" s="45" t="s">
        <v>8</v>
      </c>
      <c r="V10" s="127">
        <f>+'Planeación Proyectos'!L8</f>
        <v>1</v>
      </c>
      <c r="W10" s="128"/>
      <c r="X10" s="44" t="s">
        <v>84</v>
      </c>
      <c r="Y10" s="43" t="s">
        <v>122</v>
      </c>
    </row>
    <row r="11" spans="2:25" ht="4.5" customHeight="1">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2:25" ht="4.5" customHeight="1"/>
    <row r="13" spans="2:25" ht="24.75" customHeight="1">
      <c r="B13" s="117" t="s">
        <v>80</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row>
    <row r="14" spans="2:25" ht="5.25" customHeight="1">
      <c r="B14" s="16"/>
      <c r="C14" s="17"/>
      <c r="D14" s="17"/>
      <c r="E14" s="17"/>
      <c r="F14" s="17"/>
      <c r="G14" s="17"/>
      <c r="H14" s="17"/>
      <c r="I14" s="17"/>
      <c r="J14" s="17"/>
      <c r="K14" s="17"/>
      <c r="L14" s="17"/>
      <c r="M14" s="17"/>
      <c r="N14" s="17"/>
      <c r="O14" s="17"/>
      <c r="P14" s="17"/>
      <c r="Q14" s="17"/>
      <c r="R14" s="17"/>
      <c r="S14" s="17"/>
      <c r="T14" s="17"/>
      <c r="U14" s="17"/>
      <c r="V14" s="17"/>
      <c r="W14" s="17"/>
      <c r="X14" s="17"/>
      <c r="Y14" s="18"/>
    </row>
    <row r="15" spans="2:25" ht="31.5" customHeight="1">
      <c r="B15" s="19"/>
      <c r="C15" s="45" t="s">
        <v>0</v>
      </c>
      <c r="D15" s="45" t="s">
        <v>11</v>
      </c>
      <c r="E15" s="45" t="s">
        <v>12</v>
      </c>
      <c r="F15" s="45" t="s">
        <v>20</v>
      </c>
      <c r="G15" s="20"/>
      <c r="H15" s="103" t="s">
        <v>78</v>
      </c>
      <c r="I15" s="103"/>
      <c r="J15" s="103"/>
      <c r="K15" s="103"/>
      <c r="L15" s="103"/>
      <c r="M15" s="103"/>
      <c r="N15" s="103"/>
      <c r="O15" s="103"/>
      <c r="P15" s="103"/>
      <c r="Q15" s="103"/>
      <c r="R15" s="103"/>
      <c r="S15" s="103"/>
      <c r="T15" s="103"/>
      <c r="U15" s="20"/>
      <c r="V15" s="21"/>
      <c r="W15" s="21"/>
      <c r="X15" s="21"/>
      <c r="Y15" s="22"/>
    </row>
    <row r="16" spans="2:25" ht="52.5" customHeight="1">
      <c r="B16" s="19"/>
      <c r="C16" s="23" t="s">
        <v>16</v>
      </c>
      <c r="D16" s="53">
        <f>+'Planeación Proyectos'!P8</f>
        <v>0.4</v>
      </c>
      <c r="E16" s="24">
        <f>D16</f>
        <v>0.4</v>
      </c>
      <c r="F16" s="25">
        <f t="shared" ref="F16:F20" si="0">E16/D16</f>
        <v>1</v>
      </c>
      <c r="G16" s="20"/>
      <c r="H16" s="106"/>
      <c r="I16" s="106"/>
      <c r="J16" s="106"/>
      <c r="K16" s="106"/>
      <c r="L16" s="106"/>
      <c r="M16" s="106"/>
      <c r="N16" s="106"/>
      <c r="O16" s="106"/>
      <c r="P16" s="106"/>
      <c r="Q16" s="106"/>
      <c r="R16" s="106"/>
      <c r="S16" s="106"/>
      <c r="T16" s="106"/>
      <c r="U16" s="26"/>
      <c r="V16" s="26"/>
      <c r="W16" s="26"/>
      <c r="X16" s="26"/>
      <c r="Y16" s="22"/>
    </row>
    <row r="17" spans="2:25" ht="52.5" customHeight="1">
      <c r="B17" s="19"/>
      <c r="C17" s="23" t="s">
        <v>17</v>
      </c>
      <c r="D17" s="53">
        <f>+'Planeación Proyectos'!Q8</f>
        <v>0.6</v>
      </c>
      <c r="E17" s="49">
        <v>0</v>
      </c>
      <c r="F17" s="25">
        <f t="shared" si="0"/>
        <v>0</v>
      </c>
      <c r="G17" s="20"/>
      <c r="H17" s="106"/>
      <c r="I17" s="106"/>
      <c r="J17" s="106"/>
      <c r="K17" s="106"/>
      <c r="L17" s="106"/>
      <c r="M17" s="106"/>
      <c r="N17" s="106"/>
      <c r="O17" s="106"/>
      <c r="P17" s="106"/>
      <c r="Q17" s="106"/>
      <c r="R17" s="106"/>
      <c r="S17" s="106"/>
      <c r="T17" s="106"/>
      <c r="U17" s="26"/>
      <c r="V17" s="103" t="s">
        <v>81</v>
      </c>
      <c r="W17" s="103"/>
      <c r="X17" s="35"/>
      <c r="Y17" s="22"/>
    </row>
    <row r="18" spans="2:25" ht="52.5" customHeight="1">
      <c r="B18" s="19"/>
      <c r="C18" s="23" t="s">
        <v>18</v>
      </c>
      <c r="D18" s="53">
        <f>+'Planeación Proyectos'!R8</f>
        <v>0</v>
      </c>
      <c r="E18" s="49">
        <v>0</v>
      </c>
      <c r="F18" s="25">
        <v>0</v>
      </c>
      <c r="G18" s="20"/>
      <c r="H18" s="106"/>
      <c r="I18" s="106"/>
      <c r="J18" s="106"/>
      <c r="K18" s="106"/>
      <c r="L18" s="106"/>
      <c r="M18" s="106"/>
      <c r="N18" s="106"/>
      <c r="O18" s="106"/>
      <c r="P18" s="106"/>
      <c r="Q18" s="106"/>
      <c r="R18" s="106"/>
      <c r="S18" s="106"/>
      <c r="T18" s="106"/>
      <c r="U18" s="26"/>
      <c r="V18" s="107">
        <f>+'Planeación Proyectos'!K8</f>
        <v>0.66</v>
      </c>
      <c r="W18" s="107"/>
      <c r="X18" s="36"/>
      <c r="Y18" s="22"/>
    </row>
    <row r="19" spans="2:25" ht="52.5" customHeight="1">
      <c r="B19" s="19"/>
      <c r="C19" s="23" t="s">
        <v>19</v>
      </c>
      <c r="D19" s="53">
        <f>+'Planeación Proyectos'!S8</f>
        <v>0</v>
      </c>
      <c r="E19" s="49">
        <v>0</v>
      </c>
      <c r="F19" s="25">
        <v>0</v>
      </c>
      <c r="G19" s="20"/>
      <c r="H19" s="106"/>
      <c r="I19" s="106"/>
      <c r="J19" s="106"/>
      <c r="K19" s="106"/>
      <c r="L19" s="106"/>
      <c r="M19" s="106"/>
      <c r="N19" s="106"/>
      <c r="O19" s="106"/>
      <c r="P19" s="106"/>
      <c r="Q19" s="106"/>
      <c r="R19" s="106"/>
      <c r="S19" s="106"/>
      <c r="T19" s="106"/>
      <c r="U19" s="26"/>
      <c r="V19" s="108"/>
      <c r="W19" s="108"/>
      <c r="X19" s="46"/>
      <c r="Y19" s="22"/>
    </row>
    <row r="20" spans="2:25" ht="52.5" customHeight="1">
      <c r="B20" s="19"/>
      <c r="C20" s="27" t="s">
        <v>14</v>
      </c>
      <c r="D20" s="78">
        <f>SUM(D16:D19)</f>
        <v>1</v>
      </c>
      <c r="E20" s="28">
        <f>SUM(E16:E19)</f>
        <v>0.4</v>
      </c>
      <c r="F20" s="29">
        <f t="shared" si="0"/>
        <v>0.4</v>
      </c>
      <c r="G20" s="20"/>
      <c r="H20" s="106"/>
      <c r="I20" s="106"/>
      <c r="J20" s="106"/>
      <c r="K20" s="106"/>
      <c r="L20" s="106"/>
      <c r="M20" s="106"/>
      <c r="N20" s="106"/>
      <c r="O20" s="106"/>
      <c r="P20" s="106"/>
      <c r="Q20" s="106"/>
      <c r="R20" s="106"/>
      <c r="S20" s="106"/>
      <c r="T20" s="106"/>
      <c r="U20" s="26"/>
      <c r="V20" s="20"/>
      <c r="W20" s="20"/>
      <c r="X20" s="20"/>
      <c r="Y20" s="22"/>
    </row>
    <row r="21" spans="2:25">
      <c r="B21" s="30"/>
      <c r="C21" s="31"/>
      <c r="D21" s="31"/>
      <c r="E21" s="31"/>
      <c r="F21" s="31"/>
      <c r="G21" s="31"/>
      <c r="H21" s="31"/>
      <c r="I21" s="31"/>
      <c r="J21" s="31"/>
      <c r="K21" s="31"/>
      <c r="L21" s="31"/>
      <c r="M21" s="31"/>
      <c r="N21" s="31"/>
      <c r="O21" s="31"/>
      <c r="P21" s="31"/>
      <c r="Q21" s="31"/>
      <c r="R21" s="31"/>
      <c r="S21" s="31"/>
      <c r="T21" s="31"/>
      <c r="U21" s="31"/>
      <c r="V21" s="31"/>
      <c r="W21" s="31"/>
      <c r="X21" s="31"/>
      <c r="Y21" s="32"/>
    </row>
    <row r="22" spans="2:25" ht="7.5" customHeight="1"/>
    <row r="23" spans="2:25" ht="27" customHeight="1">
      <c r="B23" s="117" t="s">
        <v>79</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row>
    <row r="24" spans="2:25" ht="32.25" customHeight="1">
      <c r="B24" s="33" t="s">
        <v>0</v>
      </c>
      <c r="C24" s="118" t="s">
        <v>123</v>
      </c>
      <c r="D24" s="119"/>
      <c r="E24" s="119"/>
      <c r="F24" s="119"/>
      <c r="G24" s="119"/>
      <c r="H24" s="119"/>
      <c r="I24" s="119"/>
      <c r="J24" s="119"/>
      <c r="K24" s="119"/>
      <c r="L24" s="120"/>
      <c r="M24" s="118" t="s">
        <v>86</v>
      </c>
      <c r="N24" s="119"/>
      <c r="O24" s="119"/>
      <c r="P24" s="119"/>
      <c r="Q24" s="119"/>
      <c r="R24" s="119"/>
      <c r="S24" s="119"/>
      <c r="T24" s="120"/>
      <c r="U24" s="118" t="s">
        <v>85</v>
      </c>
      <c r="V24" s="119"/>
      <c r="W24" s="119"/>
      <c r="X24" s="119"/>
      <c r="Y24" s="120"/>
    </row>
    <row r="25" spans="2:25" ht="98.25" customHeight="1">
      <c r="B25" s="34" t="s">
        <v>16</v>
      </c>
      <c r="C25" s="121" t="s">
        <v>128</v>
      </c>
      <c r="D25" s="122"/>
      <c r="E25" s="122"/>
      <c r="F25" s="122"/>
      <c r="G25" s="122"/>
      <c r="H25" s="122"/>
      <c r="I25" s="122"/>
      <c r="J25" s="122"/>
      <c r="K25" s="122"/>
      <c r="L25" s="123"/>
      <c r="M25" s="124" t="s">
        <v>127</v>
      </c>
      <c r="N25" s="125"/>
      <c r="O25" s="125"/>
      <c r="P25" s="125"/>
      <c r="Q25" s="125"/>
      <c r="R25" s="125"/>
      <c r="S25" s="125"/>
      <c r="T25" s="126"/>
      <c r="U25" s="121" t="s">
        <v>129</v>
      </c>
      <c r="V25" s="129"/>
      <c r="W25" s="129"/>
      <c r="X25" s="129"/>
      <c r="Y25" s="130"/>
    </row>
    <row r="26" spans="2:25" ht="98.25" customHeight="1">
      <c r="B26" s="23" t="s">
        <v>17</v>
      </c>
      <c r="C26" s="124"/>
      <c r="D26" s="125"/>
      <c r="E26" s="125"/>
      <c r="F26" s="125"/>
      <c r="G26" s="125"/>
      <c r="H26" s="125"/>
      <c r="I26" s="125"/>
      <c r="J26" s="125"/>
      <c r="K26" s="125"/>
      <c r="L26" s="126"/>
      <c r="M26" s="124"/>
      <c r="N26" s="125"/>
      <c r="O26" s="125"/>
      <c r="P26" s="125"/>
      <c r="Q26" s="125"/>
      <c r="R26" s="125"/>
      <c r="S26" s="125"/>
      <c r="T26" s="126"/>
      <c r="U26" s="124"/>
      <c r="V26" s="125"/>
      <c r="W26" s="125"/>
      <c r="X26" s="125"/>
      <c r="Y26" s="126"/>
    </row>
    <row r="27" spans="2:25" ht="98.25" customHeight="1">
      <c r="B27" s="23" t="s">
        <v>18</v>
      </c>
      <c r="C27" s="124"/>
      <c r="D27" s="125"/>
      <c r="E27" s="125"/>
      <c r="F27" s="125"/>
      <c r="G27" s="125"/>
      <c r="H27" s="125"/>
      <c r="I27" s="125"/>
      <c r="J27" s="125"/>
      <c r="K27" s="125"/>
      <c r="L27" s="126"/>
      <c r="M27" s="124"/>
      <c r="N27" s="125"/>
      <c r="O27" s="125"/>
      <c r="P27" s="125"/>
      <c r="Q27" s="125"/>
      <c r="R27" s="125"/>
      <c r="S27" s="125"/>
      <c r="T27" s="126"/>
      <c r="U27" s="124"/>
      <c r="V27" s="125"/>
      <c r="W27" s="125"/>
      <c r="X27" s="125"/>
      <c r="Y27" s="126"/>
    </row>
    <row r="28" spans="2:25" ht="98.25" customHeight="1">
      <c r="B28" s="23" t="s">
        <v>19</v>
      </c>
      <c r="C28" s="124"/>
      <c r="D28" s="125"/>
      <c r="E28" s="125"/>
      <c r="F28" s="125"/>
      <c r="G28" s="125"/>
      <c r="H28" s="125"/>
      <c r="I28" s="125"/>
      <c r="J28" s="125"/>
      <c r="K28" s="125"/>
      <c r="L28" s="126"/>
      <c r="M28" s="124"/>
      <c r="N28" s="125"/>
      <c r="O28" s="125"/>
      <c r="P28" s="125"/>
      <c r="Q28" s="125"/>
      <c r="R28" s="125"/>
      <c r="S28" s="125"/>
      <c r="T28" s="126"/>
      <c r="U28" s="124"/>
      <c r="V28" s="125"/>
      <c r="W28" s="125"/>
      <c r="X28" s="125"/>
      <c r="Y28" s="126"/>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C80D784-89B0-4B4F-9BF3-173336FA8607}">
          <x14:formula1>
            <xm:f>Desplegables!$A$2:$A$22</xm:f>
          </x14:formula1>
          <xm:sqref>D8:G8</xm:sqref>
        </x14:dataValidation>
        <x14:dataValidation type="list" allowBlank="1" showInputMessage="1" showErrorMessage="1" xr:uid="{5B0C59ED-B0DA-41E9-960B-84A3CF3DDA53}">
          <x14:formula1>
            <xm:f>Desplegables!$D$2:$D$5</xm:f>
          </x14:formula1>
          <xm:sqref>K10:L10</xm:sqref>
        </x14:dataValidation>
        <x14:dataValidation type="list" allowBlank="1" showInputMessage="1" showErrorMessage="1" xr:uid="{E0623834-5E37-4581-AC5C-A22D9A0F0A37}">
          <x14:formula1>
            <xm:f>Desplegables!$C$2:$C$10</xm:f>
          </x14:formula1>
          <xm:sqref>D10:E10</xm:sqref>
        </x14:dataValidation>
        <x14:dataValidation type="list" allowBlank="1" showInputMessage="1" showErrorMessage="1" xr:uid="{BDD7E488-DFA4-4FDC-9EC4-C4C3AF833D7C}">
          <x14:formula1>
            <xm:f>Desplegables!$B$2:$B$15</xm:f>
          </x14:formula1>
          <xm:sqref>J8:K8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50946-31F7-4CE0-973D-A2DF0816B239}">
  <sheetPr>
    <tabColor rgb="FF00B0F0"/>
  </sheetPr>
  <dimension ref="B1:Y29"/>
  <sheetViews>
    <sheetView tabSelected="1" zoomScaleNormal="10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4"/>
      <c r="C2" s="95" t="s">
        <v>21</v>
      </c>
      <c r="D2" s="95"/>
      <c r="E2" s="95"/>
      <c r="F2" s="95"/>
      <c r="G2" s="95"/>
      <c r="H2" s="95"/>
      <c r="I2" s="95"/>
      <c r="J2" s="95"/>
      <c r="K2" s="95"/>
      <c r="L2" s="95"/>
      <c r="M2" s="95"/>
      <c r="N2" s="95"/>
      <c r="O2" s="95"/>
      <c r="P2" s="95"/>
      <c r="Q2" s="95"/>
      <c r="R2" s="95"/>
      <c r="S2" s="95"/>
      <c r="T2" s="95"/>
      <c r="U2" s="95"/>
      <c r="V2" s="95"/>
      <c r="W2" s="95"/>
      <c r="X2" s="95"/>
      <c r="Y2" s="96"/>
    </row>
    <row r="3" spans="2:25" ht="28.5" customHeight="1">
      <c r="B3" s="94"/>
      <c r="C3" s="95" t="s">
        <v>31</v>
      </c>
      <c r="D3" s="95"/>
      <c r="E3" s="95"/>
      <c r="F3" s="95"/>
      <c r="G3" s="95"/>
      <c r="H3" s="95"/>
      <c r="I3" s="95"/>
      <c r="J3" s="95"/>
      <c r="K3" s="95"/>
      <c r="L3" s="95"/>
      <c r="M3" s="95"/>
      <c r="N3" s="95"/>
      <c r="O3" s="95"/>
      <c r="P3" s="95"/>
      <c r="Q3" s="95"/>
      <c r="R3" s="95"/>
      <c r="S3" s="95"/>
      <c r="T3" s="95"/>
      <c r="U3" s="95"/>
      <c r="V3" s="95"/>
      <c r="W3" s="95"/>
      <c r="X3" s="95"/>
      <c r="Y3" s="97"/>
    </row>
    <row r="4" spans="2:25" ht="28.5" customHeight="1">
      <c r="B4" s="94"/>
      <c r="C4" s="99" t="s">
        <v>15</v>
      </c>
      <c r="D4" s="99"/>
      <c r="E4" s="99"/>
      <c r="F4" s="99"/>
      <c r="G4" s="99"/>
      <c r="H4" s="99"/>
      <c r="I4" s="99"/>
      <c r="J4" s="99"/>
      <c r="K4" s="99"/>
      <c r="L4" s="99"/>
      <c r="M4" s="99"/>
      <c r="N4" s="99"/>
      <c r="O4" s="99"/>
      <c r="P4" s="99"/>
      <c r="Q4" s="99" t="s">
        <v>32</v>
      </c>
      <c r="R4" s="99"/>
      <c r="S4" s="99"/>
      <c r="T4" s="99"/>
      <c r="U4" s="99"/>
      <c r="V4" s="99"/>
      <c r="W4" s="99"/>
      <c r="X4" s="99"/>
      <c r="Y4" s="98"/>
    </row>
    <row r="5" spans="2:25" ht="7.5" customHeight="1"/>
    <row r="6" spans="2:25" ht="22.5" customHeight="1">
      <c r="B6" s="100" t="s">
        <v>13</v>
      </c>
      <c r="C6" s="100"/>
      <c r="D6" s="100"/>
      <c r="E6" s="100"/>
      <c r="F6" s="100"/>
      <c r="G6" s="100"/>
      <c r="H6" s="100"/>
      <c r="I6" s="100"/>
      <c r="J6" s="100"/>
      <c r="K6" s="100"/>
      <c r="L6" s="100"/>
      <c r="M6" s="100"/>
      <c r="N6" s="100"/>
      <c r="O6" s="100"/>
      <c r="P6" s="100"/>
      <c r="Q6" s="100"/>
      <c r="R6" s="100"/>
      <c r="S6" s="100"/>
      <c r="T6" s="100"/>
      <c r="U6" s="100"/>
      <c r="V6" s="100"/>
      <c r="W6" s="100"/>
      <c r="X6" s="100"/>
      <c r="Y6" s="100"/>
    </row>
    <row r="7" spans="2:25" ht="3.75" customHeight="1"/>
    <row r="8" spans="2:25" ht="76.5">
      <c r="B8" s="101" t="s">
        <v>33</v>
      </c>
      <c r="C8" s="101"/>
      <c r="D8" s="102" t="s">
        <v>47</v>
      </c>
      <c r="E8" s="102"/>
      <c r="F8" s="102"/>
      <c r="G8" s="102"/>
      <c r="H8" s="101" t="s">
        <v>40</v>
      </c>
      <c r="I8" s="101"/>
      <c r="J8" s="102"/>
      <c r="K8" s="102"/>
      <c r="L8" s="103" t="s">
        <v>82</v>
      </c>
      <c r="M8" s="103"/>
      <c r="N8" s="14" t="str">
        <f>+'Planeación Proyectos'!B9</f>
        <v>PAII -43</v>
      </c>
      <c r="O8" s="104" t="s">
        <v>25</v>
      </c>
      <c r="P8" s="104"/>
      <c r="Q8" s="105" t="str">
        <f>+'Planeación Proyectos'!D9</f>
        <v>Adelantar la gestión para la contratación y desarrollo completo de la etapa de factibilidad del proyecto de expansión del sistema Metro - Línea 2 .</v>
      </c>
      <c r="R8" s="105"/>
      <c r="S8" s="105"/>
      <c r="T8" s="50" t="s">
        <v>83</v>
      </c>
      <c r="U8" s="54">
        <f>+'Planeación Proyectos'!C9</f>
        <v>0.65</v>
      </c>
      <c r="V8" s="52" t="s">
        <v>41</v>
      </c>
      <c r="W8" s="41" t="str">
        <f>+'Planeación Proyectos'!E9</f>
        <v>Avance de la etapa de factibilidad proyecto de expansión del sistema Metro - Línea 2 .</v>
      </c>
      <c r="X8" s="52" t="s">
        <v>87</v>
      </c>
      <c r="Y8" s="81" t="str">
        <f>+'Planeación Proyectos'!F9</f>
        <v>Medir el avance de la etapa de factibilidad proyecto de expansión del sistema Metro - Línea 2 .</v>
      </c>
    </row>
    <row r="9" spans="2:25" ht="4.5" customHeight="1">
      <c r="B9" s="15"/>
      <c r="C9" s="15"/>
      <c r="D9" s="15"/>
      <c r="E9" s="15"/>
      <c r="F9" s="15"/>
      <c r="G9" s="15"/>
      <c r="H9" s="15"/>
      <c r="I9" s="15"/>
      <c r="J9" s="15"/>
      <c r="K9" s="15"/>
      <c r="L9" s="15"/>
      <c r="M9" s="15"/>
      <c r="N9" s="15"/>
      <c r="O9" s="15"/>
      <c r="P9" s="15"/>
      <c r="Q9" s="15"/>
      <c r="R9" s="15"/>
      <c r="S9" s="15"/>
      <c r="T9" s="15"/>
      <c r="U9" s="15"/>
      <c r="V9" s="15"/>
      <c r="W9" s="15"/>
      <c r="X9" s="15"/>
      <c r="Y9" s="15"/>
    </row>
    <row r="10" spans="2:25" ht="54.75" customHeight="1">
      <c r="B10" s="103" t="s">
        <v>27</v>
      </c>
      <c r="C10" s="103"/>
      <c r="D10" s="109" t="s">
        <v>1</v>
      </c>
      <c r="E10" s="109"/>
      <c r="F10" s="103" t="s">
        <v>9</v>
      </c>
      <c r="G10" s="103"/>
      <c r="H10" s="109" t="str">
        <f>+'Planeación Proyectos'!G9</f>
        <v>Porcentual</v>
      </c>
      <c r="I10" s="109"/>
      <c r="J10" s="50" t="s">
        <v>10</v>
      </c>
      <c r="K10" s="102" t="s">
        <v>3</v>
      </c>
      <c r="L10" s="102"/>
      <c r="M10" s="110" t="s">
        <v>77</v>
      </c>
      <c r="N10" s="111"/>
      <c r="O10" s="112" t="str">
        <f>+'Planeación Proyectos'!I9</f>
        <v>Cronograma de actividades</v>
      </c>
      <c r="P10" s="113"/>
      <c r="Q10" s="114"/>
      <c r="R10" s="52" t="s">
        <v>96</v>
      </c>
      <c r="S10" s="102" t="str">
        <f>+'Planeación Proyectos'!J9</f>
        <v>(# de actividades desarrolladas/Total de actividades programadas)*100%</v>
      </c>
      <c r="T10" s="102"/>
      <c r="U10" s="50" t="s">
        <v>8</v>
      </c>
      <c r="V10" s="133">
        <f>+'Planeación Proyectos'!L9</f>
        <v>0.3</v>
      </c>
      <c r="W10" s="134"/>
      <c r="X10" s="52" t="s">
        <v>84</v>
      </c>
      <c r="Y10" s="43" t="s">
        <v>122</v>
      </c>
    </row>
    <row r="11" spans="2:25" ht="4.5" customHeight="1">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2:25" ht="4.5" customHeight="1"/>
    <row r="13" spans="2:25" ht="24.75" customHeight="1">
      <c r="B13" s="117" t="s">
        <v>80</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row>
    <row r="14" spans="2:25" ht="5.25" customHeight="1">
      <c r="B14" s="16"/>
      <c r="C14" s="17"/>
      <c r="D14" s="17"/>
      <c r="E14" s="17"/>
      <c r="F14" s="17"/>
      <c r="G14" s="17"/>
      <c r="H14" s="17"/>
      <c r="I14" s="17"/>
      <c r="J14" s="17"/>
      <c r="K14" s="17"/>
      <c r="L14" s="17"/>
      <c r="M14" s="17"/>
      <c r="N14" s="17"/>
      <c r="O14" s="17"/>
      <c r="P14" s="17"/>
      <c r="Q14" s="17"/>
      <c r="R14" s="17"/>
      <c r="S14" s="17"/>
      <c r="T14" s="17"/>
      <c r="U14" s="17"/>
      <c r="V14" s="17"/>
      <c r="W14" s="17"/>
      <c r="X14" s="17"/>
      <c r="Y14" s="18"/>
    </row>
    <row r="15" spans="2:25" ht="31.5" customHeight="1">
      <c r="B15" s="19"/>
      <c r="C15" s="50" t="s">
        <v>0</v>
      </c>
      <c r="D15" s="50" t="s">
        <v>11</v>
      </c>
      <c r="E15" s="50" t="s">
        <v>12</v>
      </c>
      <c r="F15" s="50" t="s">
        <v>20</v>
      </c>
      <c r="G15" s="20"/>
      <c r="H15" s="103" t="s">
        <v>78</v>
      </c>
      <c r="I15" s="103"/>
      <c r="J15" s="103"/>
      <c r="K15" s="103"/>
      <c r="L15" s="103"/>
      <c r="M15" s="103"/>
      <c r="N15" s="103"/>
      <c r="O15" s="103"/>
      <c r="P15" s="103"/>
      <c r="Q15" s="103"/>
      <c r="R15" s="103"/>
      <c r="S15" s="103"/>
      <c r="T15" s="103"/>
      <c r="U15" s="20"/>
      <c r="V15" s="21"/>
      <c r="W15" s="21"/>
      <c r="X15" s="21"/>
      <c r="Y15" s="22"/>
    </row>
    <row r="16" spans="2:25" ht="52.5" customHeight="1">
      <c r="B16" s="19"/>
      <c r="C16" s="23" t="s">
        <v>16</v>
      </c>
      <c r="D16" s="54">
        <f>+'Planeación Proyectos'!P9</f>
        <v>0.12</v>
      </c>
      <c r="E16" s="54">
        <v>0.12</v>
      </c>
      <c r="F16" s="25">
        <f t="shared" ref="F16:F18" si="0">E16/D16</f>
        <v>1</v>
      </c>
      <c r="G16" s="20"/>
      <c r="H16" s="106"/>
      <c r="I16" s="106"/>
      <c r="J16" s="106"/>
      <c r="K16" s="106"/>
      <c r="L16" s="106"/>
      <c r="M16" s="106"/>
      <c r="N16" s="106"/>
      <c r="O16" s="106"/>
      <c r="P16" s="106"/>
      <c r="Q16" s="106"/>
      <c r="R16" s="106"/>
      <c r="S16" s="106"/>
      <c r="T16" s="106"/>
      <c r="U16" s="26"/>
      <c r="V16" s="26"/>
      <c r="W16" s="26"/>
      <c r="X16" s="26"/>
      <c r="Y16" s="22"/>
    </row>
    <row r="17" spans="2:25" ht="52.5" customHeight="1">
      <c r="B17" s="19"/>
      <c r="C17" s="23" t="s">
        <v>17</v>
      </c>
      <c r="D17" s="54">
        <f>+'Planeación Proyectos'!Q9</f>
        <v>0.13</v>
      </c>
      <c r="E17" s="53">
        <v>0</v>
      </c>
      <c r="F17" s="25">
        <f t="shared" si="0"/>
        <v>0</v>
      </c>
      <c r="G17" s="20"/>
      <c r="H17" s="106"/>
      <c r="I17" s="106"/>
      <c r="J17" s="106"/>
      <c r="K17" s="106"/>
      <c r="L17" s="106"/>
      <c r="M17" s="106"/>
      <c r="N17" s="106"/>
      <c r="O17" s="106"/>
      <c r="P17" s="106"/>
      <c r="Q17" s="106"/>
      <c r="R17" s="106"/>
      <c r="S17" s="106"/>
      <c r="T17" s="106"/>
      <c r="U17" s="26"/>
      <c r="V17" s="103" t="s">
        <v>81</v>
      </c>
      <c r="W17" s="103"/>
      <c r="X17" s="35"/>
      <c r="Y17" s="22"/>
    </row>
    <row r="18" spans="2:25" ht="52.5" customHeight="1">
      <c r="B18" s="19"/>
      <c r="C18" s="23" t="s">
        <v>18</v>
      </c>
      <c r="D18" s="54">
        <f>+'Planeación Proyectos'!R9</f>
        <v>0.36</v>
      </c>
      <c r="E18" s="53">
        <v>0</v>
      </c>
      <c r="F18" s="25">
        <f t="shared" si="0"/>
        <v>0</v>
      </c>
      <c r="G18" s="20"/>
      <c r="H18" s="106"/>
      <c r="I18" s="106"/>
      <c r="J18" s="106"/>
      <c r="K18" s="106"/>
      <c r="L18" s="106"/>
      <c r="M18" s="106"/>
      <c r="N18" s="106"/>
      <c r="O18" s="106"/>
      <c r="P18" s="106"/>
      <c r="Q18" s="106"/>
      <c r="R18" s="106"/>
      <c r="S18" s="106"/>
      <c r="T18" s="106"/>
      <c r="U18" s="26"/>
      <c r="V18" s="132">
        <f>+'Planeación Proyectos'!K9</f>
        <v>0</v>
      </c>
      <c r="W18" s="132"/>
      <c r="X18" s="36"/>
      <c r="Y18" s="22"/>
    </row>
    <row r="19" spans="2:25" ht="52.5" customHeight="1">
      <c r="B19" s="19"/>
      <c r="C19" s="23" t="s">
        <v>19</v>
      </c>
      <c r="D19" s="54">
        <f>+'Planeación Proyectos'!S9</f>
        <v>0.39</v>
      </c>
      <c r="E19" s="53">
        <v>0</v>
      </c>
      <c r="F19" s="25">
        <f t="shared" ref="F19:F20" si="1">E19/D19</f>
        <v>0</v>
      </c>
      <c r="G19" s="20"/>
      <c r="H19" s="106"/>
      <c r="I19" s="106"/>
      <c r="J19" s="106"/>
      <c r="K19" s="106"/>
      <c r="L19" s="106"/>
      <c r="M19" s="106"/>
      <c r="N19" s="106"/>
      <c r="O19" s="106"/>
      <c r="P19" s="106"/>
      <c r="Q19" s="106"/>
      <c r="R19" s="106"/>
      <c r="S19" s="106"/>
      <c r="T19" s="106"/>
      <c r="U19" s="26"/>
      <c r="V19" s="108"/>
      <c r="W19" s="108"/>
      <c r="X19" s="51"/>
      <c r="Y19" s="22"/>
    </row>
    <row r="20" spans="2:25" ht="52.5" customHeight="1">
      <c r="B20" s="19"/>
      <c r="C20" s="27" t="s">
        <v>14</v>
      </c>
      <c r="D20" s="28">
        <f>SUM(D16:D19)</f>
        <v>1</v>
      </c>
      <c r="E20" s="28">
        <f>SUM(E16:E19)</f>
        <v>0.12</v>
      </c>
      <c r="F20" s="29">
        <f t="shared" si="1"/>
        <v>0.12</v>
      </c>
      <c r="G20" s="20"/>
      <c r="H20" s="106"/>
      <c r="I20" s="106"/>
      <c r="J20" s="106"/>
      <c r="K20" s="106"/>
      <c r="L20" s="106"/>
      <c r="M20" s="106"/>
      <c r="N20" s="106"/>
      <c r="O20" s="106"/>
      <c r="P20" s="106"/>
      <c r="Q20" s="106"/>
      <c r="R20" s="106"/>
      <c r="S20" s="106"/>
      <c r="T20" s="106"/>
      <c r="U20" s="26"/>
      <c r="V20" s="20"/>
      <c r="W20" s="20"/>
      <c r="X20" s="20"/>
      <c r="Y20" s="22"/>
    </row>
    <row r="21" spans="2:25">
      <c r="B21" s="30"/>
      <c r="C21" s="31"/>
      <c r="D21" s="31"/>
      <c r="E21" s="31"/>
      <c r="F21" s="31"/>
      <c r="G21" s="31"/>
      <c r="H21" s="31"/>
      <c r="I21" s="31"/>
      <c r="J21" s="31"/>
      <c r="K21" s="31"/>
      <c r="L21" s="31"/>
      <c r="M21" s="31"/>
      <c r="N21" s="31"/>
      <c r="O21" s="31"/>
      <c r="P21" s="31"/>
      <c r="Q21" s="31"/>
      <c r="R21" s="31"/>
      <c r="S21" s="31"/>
      <c r="T21" s="31"/>
      <c r="U21" s="31"/>
      <c r="V21" s="31"/>
      <c r="W21" s="31"/>
      <c r="X21" s="31"/>
      <c r="Y21" s="32"/>
    </row>
    <row r="22" spans="2:25" ht="7.5" customHeight="1"/>
    <row r="23" spans="2:25" ht="27" customHeight="1">
      <c r="B23" s="117" t="s">
        <v>79</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row>
    <row r="24" spans="2:25" ht="32.25" customHeight="1">
      <c r="B24" s="33" t="s">
        <v>0</v>
      </c>
      <c r="C24" s="118" t="s">
        <v>123</v>
      </c>
      <c r="D24" s="119"/>
      <c r="E24" s="119"/>
      <c r="F24" s="119"/>
      <c r="G24" s="119"/>
      <c r="H24" s="119"/>
      <c r="I24" s="119"/>
      <c r="J24" s="119"/>
      <c r="K24" s="119"/>
      <c r="L24" s="120"/>
      <c r="M24" s="118" t="s">
        <v>86</v>
      </c>
      <c r="N24" s="119"/>
      <c r="O24" s="119"/>
      <c r="P24" s="119"/>
      <c r="Q24" s="119"/>
      <c r="R24" s="119"/>
      <c r="S24" s="119"/>
      <c r="T24" s="120"/>
      <c r="U24" s="118" t="s">
        <v>85</v>
      </c>
      <c r="V24" s="119"/>
      <c r="W24" s="119"/>
      <c r="X24" s="119"/>
      <c r="Y24" s="120"/>
    </row>
    <row r="25" spans="2:25" ht="98.25" customHeight="1">
      <c r="B25" s="34" t="s">
        <v>16</v>
      </c>
      <c r="C25" s="131" t="s">
        <v>131</v>
      </c>
      <c r="D25" s="129"/>
      <c r="E25" s="129"/>
      <c r="F25" s="129"/>
      <c r="G25" s="129"/>
      <c r="H25" s="129"/>
      <c r="I25" s="129"/>
      <c r="J25" s="129"/>
      <c r="K25" s="129"/>
      <c r="L25" s="130"/>
      <c r="M25" s="124" t="s">
        <v>127</v>
      </c>
      <c r="N25" s="125"/>
      <c r="O25" s="125"/>
      <c r="P25" s="125"/>
      <c r="Q25" s="125"/>
      <c r="R25" s="125"/>
      <c r="S25" s="125"/>
      <c r="T25" s="126"/>
      <c r="U25" s="131" t="s">
        <v>132</v>
      </c>
      <c r="V25" s="129"/>
      <c r="W25" s="129"/>
      <c r="X25" s="129"/>
      <c r="Y25" s="130"/>
    </row>
    <row r="26" spans="2:25" ht="98.25" customHeight="1">
      <c r="B26" s="23" t="s">
        <v>17</v>
      </c>
      <c r="C26" s="124"/>
      <c r="D26" s="125"/>
      <c r="E26" s="125"/>
      <c r="F26" s="125"/>
      <c r="G26" s="125"/>
      <c r="H26" s="125"/>
      <c r="I26" s="125"/>
      <c r="J26" s="125"/>
      <c r="K26" s="125"/>
      <c r="L26" s="126"/>
      <c r="M26" s="124"/>
      <c r="N26" s="125"/>
      <c r="O26" s="125"/>
      <c r="P26" s="125"/>
      <c r="Q26" s="125"/>
      <c r="R26" s="125"/>
      <c r="S26" s="125"/>
      <c r="T26" s="126"/>
      <c r="U26" s="124"/>
      <c r="V26" s="125"/>
      <c r="W26" s="125"/>
      <c r="X26" s="125"/>
      <c r="Y26" s="126"/>
    </row>
    <row r="27" spans="2:25" ht="98.25" customHeight="1">
      <c r="B27" s="23" t="s">
        <v>18</v>
      </c>
      <c r="C27" s="124"/>
      <c r="D27" s="125"/>
      <c r="E27" s="125"/>
      <c r="F27" s="125"/>
      <c r="G27" s="125"/>
      <c r="H27" s="125"/>
      <c r="I27" s="125"/>
      <c r="J27" s="125"/>
      <c r="K27" s="125"/>
      <c r="L27" s="126"/>
      <c r="M27" s="124"/>
      <c r="N27" s="125"/>
      <c r="O27" s="125"/>
      <c r="P27" s="125"/>
      <c r="Q27" s="125"/>
      <c r="R27" s="125"/>
      <c r="S27" s="125"/>
      <c r="T27" s="126"/>
      <c r="U27" s="124"/>
      <c r="V27" s="125"/>
      <c r="W27" s="125"/>
      <c r="X27" s="125"/>
      <c r="Y27" s="126"/>
    </row>
    <row r="28" spans="2:25" ht="98.25" customHeight="1">
      <c r="B28" s="23" t="s">
        <v>19</v>
      </c>
      <c r="C28" s="124"/>
      <c r="D28" s="125"/>
      <c r="E28" s="125"/>
      <c r="F28" s="125"/>
      <c r="G28" s="125"/>
      <c r="H28" s="125"/>
      <c r="I28" s="125"/>
      <c r="J28" s="125"/>
      <c r="K28" s="125"/>
      <c r="L28" s="126"/>
      <c r="M28" s="124"/>
      <c r="N28" s="125"/>
      <c r="O28" s="125"/>
      <c r="P28" s="125"/>
      <c r="Q28" s="125"/>
      <c r="R28" s="125"/>
      <c r="S28" s="125"/>
      <c r="T28" s="126"/>
      <c r="U28" s="124"/>
      <c r="V28" s="125"/>
      <c r="W28" s="125"/>
      <c r="X28" s="125"/>
      <c r="Y28" s="126"/>
    </row>
    <row r="29" spans="2:25">
      <c r="C29" s="124"/>
      <c r="D29" s="125"/>
      <c r="E29" s="125"/>
      <c r="F29" s="125"/>
      <c r="G29" s="125"/>
      <c r="H29" s="125"/>
      <c r="I29" s="125"/>
      <c r="J29" s="125"/>
      <c r="K29" s="125"/>
      <c r="L29" s="126"/>
    </row>
  </sheetData>
  <mergeCells count="46">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6:L26"/>
    <mergeCell ref="M25:T25"/>
    <mergeCell ref="U25:Y25"/>
    <mergeCell ref="C25:L25"/>
    <mergeCell ref="C29:L29"/>
    <mergeCell ref="M28:T28"/>
    <mergeCell ref="U28:Y28"/>
    <mergeCell ref="C27:L27"/>
    <mergeCell ref="M26:T26"/>
    <mergeCell ref="U26:Y26"/>
    <mergeCell ref="C28:L28"/>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24E63802-847B-425E-883C-CCC06789BAE0}">
          <x14:formula1>
            <xm:f>Desplegables!$B$2:$B$15</xm:f>
          </x14:formula1>
          <xm:sqref>J8:K8</xm:sqref>
        </x14:dataValidation>
        <x14:dataValidation type="list" allowBlank="1" showInputMessage="1" showErrorMessage="1" xr:uid="{4C99FDD0-D8D8-410B-A14A-531B3EB492EF}">
          <x14:formula1>
            <xm:f>Desplegables!$C$2:$C$10</xm:f>
          </x14:formula1>
          <xm:sqref>D10:E10</xm:sqref>
        </x14:dataValidation>
        <x14:dataValidation type="list" allowBlank="1" showInputMessage="1" showErrorMessage="1" xr:uid="{D39104F7-C475-4FC6-89B3-69848DEC7E54}">
          <x14:formula1>
            <xm:f>Desplegables!$D$2:$D$5</xm:f>
          </x14:formula1>
          <xm:sqref>K10:L10</xm:sqref>
        </x14:dataValidation>
        <x14:dataValidation type="list" allowBlank="1" showInputMessage="1" showErrorMessage="1" xr:uid="{E51CB6E1-4AEA-4387-9842-7D50B488FDBF}">
          <x14:formula1>
            <xm:f>Desplegables!$A$2:$A$22</xm:f>
          </x14:formula1>
          <xm:sqref>D8:G8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59C5-BB0C-47A9-B60C-CDE2C69FAD6B}">
  <dimension ref="B1:T11"/>
  <sheetViews>
    <sheetView showGridLines="0" zoomScale="90" zoomScaleNormal="90" workbookViewId="0">
      <selection activeCell="E9" sqref="E9:M9"/>
    </sheetView>
  </sheetViews>
  <sheetFormatPr baseColWidth="10" defaultRowHeight="15"/>
  <cols>
    <col min="1" max="1" width="4.25" style="1" customWidth="1"/>
    <col min="2" max="3" width="11" style="1"/>
    <col min="4" max="4" width="42.75" style="1" customWidth="1"/>
    <col min="5" max="5" width="29.125" style="1" customWidth="1"/>
    <col min="6" max="6" width="25.875" style="1" customWidth="1"/>
    <col min="7" max="7" width="19.625" style="1" customWidth="1"/>
    <col min="8" max="9" width="23" style="1" customWidth="1"/>
    <col min="10" max="10" width="32" style="1" customWidth="1"/>
    <col min="11" max="12" width="11" style="1"/>
    <col min="13" max="13" width="21.875" style="1" customWidth="1"/>
    <col min="14" max="15" width="19.625" style="1" customWidth="1"/>
    <col min="16" max="19" width="12.625" style="1" customWidth="1"/>
    <col min="20" max="20" width="9.875" style="1" customWidth="1"/>
    <col min="21" max="16384" width="11" style="1"/>
  </cols>
  <sheetData>
    <row r="1" spans="2:20" ht="8.25" customHeight="1"/>
    <row r="2" spans="2:20" ht="36.75" customHeight="1">
      <c r="B2" s="136" t="s">
        <v>100</v>
      </c>
      <c r="C2" s="136"/>
      <c r="D2" s="136"/>
      <c r="E2" s="136"/>
      <c r="F2" s="136"/>
      <c r="G2" s="136"/>
      <c r="H2" s="136"/>
      <c r="I2" s="136"/>
      <c r="J2" s="136"/>
      <c r="K2" s="136"/>
      <c r="L2" s="136"/>
      <c r="M2" s="136"/>
      <c r="N2" s="136"/>
      <c r="O2" s="136"/>
      <c r="P2" s="136"/>
      <c r="Q2" s="136"/>
      <c r="R2" s="136"/>
      <c r="S2" s="136"/>
      <c r="T2" s="136"/>
    </row>
    <row r="3" spans="2:20" ht="26.25" customHeight="1">
      <c r="B3" s="47"/>
      <c r="C3" s="47"/>
      <c r="D3" s="47"/>
      <c r="E3" s="47"/>
      <c r="F3" s="47"/>
      <c r="G3" s="47"/>
      <c r="H3" s="47"/>
      <c r="I3" s="47"/>
      <c r="J3" s="47"/>
      <c r="K3" s="47"/>
      <c r="L3" s="47"/>
      <c r="M3" s="47"/>
      <c r="N3" s="47"/>
      <c r="O3" s="47"/>
    </row>
    <row r="4" spans="2:20" ht="22.5" customHeight="1">
      <c r="P4" s="135" t="s">
        <v>93</v>
      </c>
      <c r="Q4" s="135"/>
      <c r="R4" s="135"/>
      <c r="S4" s="135"/>
    </row>
    <row r="5" spans="2:20" ht="40.5" customHeight="1">
      <c r="B5" s="3" t="s">
        <v>23</v>
      </c>
      <c r="C5" s="3" t="s">
        <v>24</v>
      </c>
      <c r="D5" s="4" t="s">
        <v>25</v>
      </c>
      <c r="E5" s="5" t="s">
        <v>26</v>
      </c>
      <c r="F5" s="5" t="s">
        <v>22</v>
      </c>
      <c r="G5" s="5" t="s">
        <v>9</v>
      </c>
      <c r="H5" s="5" t="s">
        <v>27</v>
      </c>
      <c r="I5" s="5" t="s">
        <v>30</v>
      </c>
      <c r="J5" s="5" t="s">
        <v>28</v>
      </c>
      <c r="K5" s="5" t="s">
        <v>94</v>
      </c>
      <c r="L5" s="5" t="s">
        <v>95</v>
      </c>
      <c r="M5" s="6" t="s">
        <v>29</v>
      </c>
      <c r="N5" s="6" t="s">
        <v>97</v>
      </c>
      <c r="O5" s="6" t="s">
        <v>98</v>
      </c>
      <c r="P5" s="48" t="s">
        <v>88</v>
      </c>
      <c r="Q5" s="48" t="s">
        <v>89</v>
      </c>
      <c r="R5" s="48" t="s">
        <v>90</v>
      </c>
      <c r="S5" s="48" t="s">
        <v>91</v>
      </c>
      <c r="T5" s="40" t="s">
        <v>92</v>
      </c>
    </row>
    <row r="6" spans="2:20" s="62" customFormat="1" ht="45.75" hidden="1" customHeight="1">
      <c r="B6" s="63" t="s">
        <v>101</v>
      </c>
      <c r="C6" s="77"/>
      <c r="D6" s="65" t="s">
        <v>102</v>
      </c>
      <c r="E6" s="66" t="s">
        <v>103</v>
      </c>
      <c r="F6" s="67" t="s">
        <v>104</v>
      </c>
      <c r="G6" s="66" t="s">
        <v>99</v>
      </c>
      <c r="H6" s="68" t="s">
        <v>1</v>
      </c>
      <c r="I6" s="68" t="s">
        <v>105</v>
      </c>
      <c r="J6" s="69" t="s">
        <v>106</v>
      </c>
      <c r="K6" s="70">
        <v>1</v>
      </c>
      <c r="L6" s="64">
        <v>1</v>
      </c>
      <c r="M6" s="69" t="s">
        <v>107</v>
      </c>
      <c r="N6" s="71">
        <v>44197</v>
      </c>
      <c r="O6" s="71">
        <v>44561</v>
      </c>
      <c r="P6" s="80">
        <v>0.25</v>
      </c>
      <c r="Q6" s="80">
        <v>0.25</v>
      </c>
      <c r="R6" s="80">
        <v>0.25</v>
      </c>
      <c r="S6" s="80">
        <v>0.25</v>
      </c>
      <c r="T6" s="73">
        <f>SUM(P6:S6)</f>
        <v>1</v>
      </c>
    </row>
    <row r="7" spans="2:20" s="93" customFormat="1" ht="66" customHeight="1">
      <c r="B7" s="57" t="s">
        <v>108</v>
      </c>
      <c r="C7" s="83">
        <v>0.1</v>
      </c>
      <c r="D7" s="84" t="s">
        <v>124</v>
      </c>
      <c r="E7" s="85" t="s">
        <v>109</v>
      </c>
      <c r="F7" s="86" t="s">
        <v>104</v>
      </c>
      <c r="G7" s="86" t="s">
        <v>99</v>
      </c>
      <c r="H7" s="87" t="s">
        <v>1</v>
      </c>
      <c r="I7" s="87" t="s">
        <v>105</v>
      </c>
      <c r="J7" s="88" t="s">
        <v>125</v>
      </c>
      <c r="K7" s="89">
        <v>1</v>
      </c>
      <c r="L7" s="90">
        <v>1</v>
      </c>
      <c r="M7" s="88" t="s">
        <v>107</v>
      </c>
      <c r="N7" s="59">
        <v>44197</v>
      </c>
      <c r="O7" s="59">
        <v>44561</v>
      </c>
      <c r="P7" s="91">
        <v>0.25</v>
      </c>
      <c r="Q7" s="91">
        <v>0.25</v>
      </c>
      <c r="R7" s="91">
        <v>0.25</v>
      </c>
      <c r="S7" s="91">
        <v>0.25</v>
      </c>
      <c r="T7" s="92">
        <f t="shared" ref="T7:T9" si="0">SUM(P7:S7)</f>
        <v>1</v>
      </c>
    </row>
    <row r="8" spans="2:20" s="62" customFormat="1" ht="58.5" customHeight="1">
      <c r="B8" s="63" t="s">
        <v>110</v>
      </c>
      <c r="C8" s="74">
        <v>0.25</v>
      </c>
      <c r="D8" s="65" t="s">
        <v>111</v>
      </c>
      <c r="E8" s="66" t="s">
        <v>112</v>
      </c>
      <c r="F8" s="66" t="s">
        <v>113</v>
      </c>
      <c r="G8" s="66" t="s">
        <v>99</v>
      </c>
      <c r="H8" s="68" t="s">
        <v>1</v>
      </c>
      <c r="I8" s="68" t="s">
        <v>114</v>
      </c>
      <c r="J8" s="69" t="s">
        <v>115</v>
      </c>
      <c r="K8" s="75">
        <v>0.66</v>
      </c>
      <c r="L8" s="75">
        <v>1</v>
      </c>
      <c r="M8" s="69" t="s">
        <v>116</v>
      </c>
      <c r="N8" s="71">
        <v>44197</v>
      </c>
      <c r="O8" s="71">
        <v>44377</v>
      </c>
      <c r="P8" s="76">
        <v>0.4</v>
      </c>
      <c r="Q8" s="76">
        <v>0.6</v>
      </c>
      <c r="R8" s="72"/>
      <c r="S8" s="72"/>
      <c r="T8" s="73">
        <f t="shared" si="0"/>
        <v>1</v>
      </c>
    </row>
    <row r="9" spans="2:20" ht="56.25" customHeight="1">
      <c r="B9" s="57" t="s">
        <v>117</v>
      </c>
      <c r="C9" s="74">
        <v>0.65</v>
      </c>
      <c r="D9" s="58" t="s">
        <v>118</v>
      </c>
      <c r="E9" s="55" t="s">
        <v>119</v>
      </c>
      <c r="F9" s="55" t="s">
        <v>120</v>
      </c>
      <c r="G9" s="55" t="s">
        <v>99</v>
      </c>
      <c r="H9" s="38" t="s">
        <v>1</v>
      </c>
      <c r="I9" s="38" t="s">
        <v>114</v>
      </c>
      <c r="J9" s="39" t="s">
        <v>115</v>
      </c>
      <c r="K9" s="38">
        <v>0</v>
      </c>
      <c r="L9" s="60">
        <v>0.3</v>
      </c>
      <c r="M9" s="39" t="s">
        <v>121</v>
      </c>
      <c r="N9" s="59">
        <v>44197</v>
      </c>
      <c r="O9" s="59">
        <v>44561</v>
      </c>
      <c r="P9" s="79">
        <v>0.12</v>
      </c>
      <c r="Q9" s="79">
        <v>0.13</v>
      </c>
      <c r="R9" s="79">
        <v>0.36</v>
      </c>
      <c r="S9" s="79">
        <v>0.39</v>
      </c>
      <c r="T9" s="56">
        <f t="shared" si="0"/>
        <v>1</v>
      </c>
    </row>
    <row r="10" spans="2:20" ht="15" customHeight="1"/>
    <row r="11" spans="2:20">
      <c r="C11" s="61">
        <f>+SUM(C6:C9)</f>
        <v>1</v>
      </c>
      <c r="D11" s="82"/>
    </row>
  </sheetData>
  <mergeCells count="2">
    <mergeCell ref="P4:S4"/>
    <mergeCell ref="B2:T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EBDF-2B07-49DC-A718-F576D31E6124}">
  <dimension ref="A1:F44"/>
  <sheetViews>
    <sheetView workbookViewId="0">
      <selection activeCell="D7" sqref="D7"/>
    </sheetView>
  </sheetViews>
  <sheetFormatPr baseColWidth="10" defaultRowHeight="15"/>
  <cols>
    <col min="1" max="1" width="33.375" style="1" customWidth="1"/>
    <col min="2" max="2" width="38.375" style="1" customWidth="1"/>
    <col min="3" max="3" width="11.875" style="1" customWidth="1"/>
    <col min="4" max="4" width="12.375" style="1" customWidth="1"/>
    <col min="5" max="16384" width="11" style="1"/>
  </cols>
  <sheetData>
    <row r="1" spans="1:6" ht="28.5" customHeight="1">
      <c r="A1" s="7" t="s">
        <v>36</v>
      </c>
      <c r="B1" s="7" t="s">
        <v>39</v>
      </c>
      <c r="C1" s="10" t="s">
        <v>7</v>
      </c>
      <c r="D1" s="11" t="s">
        <v>38</v>
      </c>
      <c r="E1" s="11"/>
      <c r="F1" s="11"/>
    </row>
    <row r="2" spans="1:6">
      <c r="A2" s="8" t="s">
        <v>42</v>
      </c>
      <c r="B2" s="1" t="s">
        <v>63</v>
      </c>
      <c r="C2" s="37" t="s">
        <v>37</v>
      </c>
      <c r="D2" s="1" t="s">
        <v>6</v>
      </c>
      <c r="E2" s="12"/>
      <c r="F2" s="12"/>
    </row>
    <row r="3" spans="1:6">
      <c r="A3" s="8" t="s">
        <v>43</v>
      </c>
      <c r="B3" s="1" t="s">
        <v>64</v>
      </c>
      <c r="C3" s="1" t="s">
        <v>1</v>
      </c>
      <c r="D3" s="1" t="s">
        <v>3</v>
      </c>
    </row>
    <row r="4" spans="1:6">
      <c r="A4" s="8" t="s">
        <v>44</v>
      </c>
      <c r="B4" s="1" t="s">
        <v>65</v>
      </c>
      <c r="C4" s="1" t="s">
        <v>2</v>
      </c>
      <c r="D4" s="1" t="s">
        <v>4</v>
      </c>
    </row>
    <row r="5" spans="1:6">
      <c r="A5" s="8" t="s">
        <v>45</v>
      </c>
      <c r="B5" s="1" t="s">
        <v>66</v>
      </c>
      <c r="C5" s="1" t="s">
        <v>34</v>
      </c>
      <c r="D5" s="1" t="s">
        <v>5</v>
      </c>
    </row>
    <row r="6" spans="1:6">
      <c r="A6" s="8" t="s">
        <v>46</v>
      </c>
      <c r="B6" s="1" t="s">
        <v>67</v>
      </c>
      <c r="C6" s="1" t="s">
        <v>35</v>
      </c>
    </row>
    <row r="7" spans="1:6">
      <c r="A7" s="8" t="s">
        <v>47</v>
      </c>
      <c r="B7" s="1" t="s">
        <v>68</v>
      </c>
      <c r="C7" s="1" t="s">
        <v>29</v>
      </c>
    </row>
    <row r="8" spans="1:6">
      <c r="A8" s="8" t="s">
        <v>48</v>
      </c>
      <c r="B8" s="1" t="s">
        <v>69</v>
      </c>
      <c r="C8" s="1" t="s">
        <v>36</v>
      </c>
    </row>
    <row r="9" spans="1:6" ht="30">
      <c r="A9" s="8" t="s">
        <v>49</v>
      </c>
      <c r="B9" s="9" t="s">
        <v>70</v>
      </c>
    </row>
    <row r="10" spans="1:6">
      <c r="A10" s="8" t="s">
        <v>50</v>
      </c>
      <c r="B10" s="2" t="s">
        <v>71</v>
      </c>
    </row>
    <row r="11" spans="1:6">
      <c r="A11" s="8" t="s">
        <v>51</v>
      </c>
      <c r="B11" s="1" t="s">
        <v>72</v>
      </c>
    </row>
    <row r="12" spans="1:6">
      <c r="A12" s="8" t="s">
        <v>52</v>
      </c>
      <c r="B12" s="1" t="s">
        <v>73</v>
      </c>
    </row>
    <row r="13" spans="1:6">
      <c r="A13" s="8" t="s">
        <v>53</v>
      </c>
      <c r="B13" s="1" t="s">
        <v>74</v>
      </c>
    </row>
    <row r="14" spans="1:6" ht="30">
      <c r="A14" s="8" t="s">
        <v>54</v>
      </c>
      <c r="B14" s="2" t="s">
        <v>75</v>
      </c>
    </row>
    <row r="15" spans="1:6">
      <c r="A15" s="8" t="s">
        <v>55</v>
      </c>
      <c r="B15" s="1" t="s">
        <v>76</v>
      </c>
    </row>
    <row r="16" spans="1:6">
      <c r="A16" s="8" t="s">
        <v>56</v>
      </c>
    </row>
    <row r="17" spans="1:1">
      <c r="A17" s="8" t="s">
        <v>57</v>
      </c>
    </row>
    <row r="18" spans="1:1">
      <c r="A18" s="8" t="s">
        <v>58</v>
      </c>
    </row>
    <row r="19" spans="1:1">
      <c r="A19" s="8" t="s">
        <v>59</v>
      </c>
    </row>
    <row r="20" spans="1:1" ht="30">
      <c r="A20" s="8" t="s">
        <v>60</v>
      </c>
    </row>
    <row r="21" spans="1:1" ht="30">
      <c r="A21" s="8" t="s">
        <v>61</v>
      </c>
    </row>
    <row r="22" spans="1:1">
      <c r="A22" s="8" t="s">
        <v>62</v>
      </c>
    </row>
    <row r="24" spans="1:1">
      <c r="A24" s="8"/>
    </row>
    <row r="25" spans="1:1">
      <c r="A25" s="8"/>
    </row>
    <row r="26" spans="1:1">
      <c r="A26" s="8"/>
    </row>
    <row r="27" spans="1:1">
      <c r="A27" s="8"/>
    </row>
    <row r="29" spans="1:1">
      <c r="A29" s="8"/>
    </row>
    <row r="31" spans="1:1">
      <c r="A31" s="8"/>
    </row>
    <row r="32" spans="1:1">
      <c r="A32" s="8"/>
    </row>
    <row r="34" spans="1:1">
      <c r="A34" s="8"/>
    </row>
    <row r="36" spans="1:1">
      <c r="A36" s="8"/>
    </row>
    <row r="38" spans="1:1">
      <c r="A38" s="8"/>
    </row>
    <row r="39" spans="1:1">
      <c r="A39" s="8"/>
    </row>
    <row r="40" spans="1:1">
      <c r="A40" s="8"/>
    </row>
    <row r="41" spans="1:1">
      <c r="A41" s="8"/>
    </row>
    <row r="43" spans="1:1">
      <c r="A43" s="8"/>
    </row>
    <row r="44" spans="1:1">
      <c r="A44"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2" ma:contentTypeDescription="Crear nuevo documento." ma:contentTypeScope="" ma:versionID="c1e1cb7e7a17b8f0cb009b629c6926fa">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01863b8a2523effcc881fb22149ee2ce"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958BD3-03CC-4DBD-8512-27A1C1F96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E29D00-4446-4B23-BF7D-A1E683BEA882}">
  <ds:schemaRefs>
    <ds:schemaRef ds:uri="http://schemas.microsoft.com/office/2006/documentManagement/types"/>
    <ds:schemaRef ds:uri="http://purl.org/dc/dcmitype/"/>
    <ds:schemaRef ds:uri="http://purl.org/dc/terms/"/>
    <ds:schemaRef ds:uri="http://schemas.openxmlformats.org/package/2006/metadata/core-properties"/>
    <ds:schemaRef ds:uri="975e6d86-0457-4d81-89a1-5c85f652f20b"/>
    <ds:schemaRef ds:uri="http://schemas.microsoft.com/office/infopath/2007/PartnerControls"/>
    <ds:schemaRef ds:uri="http://purl.org/dc/elements/1.1/"/>
    <ds:schemaRef ds:uri="7f854fd8-63cb-42a3-977f-161619776c3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EC9C851-3021-40A6-BC97-40C32502D6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PAII-41_PP</vt:lpstr>
      <vt:lpstr>PAII-42_PP</vt:lpstr>
      <vt:lpstr>PAII-43_PP</vt:lpstr>
      <vt:lpstr>Planeación Proyectos</vt:lpstr>
      <vt:lpstr>Desplegables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Galindo</dc:creator>
  <cp:lastModifiedBy>YOLANDA MARCELA GARZON MOYANO</cp:lastModifiedBy>
  <cp:lastPrinted>2020-02-25T20:07:58Z</cp:lastPrinted>
  <dcterms:created xsi:type="dcterms:W3CDTF">2014-04-04T20:17:35Z</dcterms:created>
  <dcterms:modified xsi:type="dcterms:W3CDTF">2021-04-28T20:06:13Z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