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Yolanda.garzon\Documents\PAII\Indicadores 2021\7. GT\"/>
    </mc:Choice>
  </mc:AlternateContent>
  <xr:revisionPtr revIDLastSave="0" documentId="13_ncr:1_{7A6F34B6-042C-4475-AC3E-373A54F7B794}" xr6:coauthVersionLast="46" xr6:coauthVersionMax="46" xr10:uidLastSave="{00000000-0000-0000-0000-000000000000}"/>
  <bookViews>
    <workbookView xWindow="28680" yWindow="1440" windowWidth="20730" windowHeight="11160" tabRatio="547" activeTab="2" xr2:uid="{00000000-000D-0000-FFFF-FFFF00000000}"/>
  </bookViews>
  <sheets>
    <sheet name="PAII-41_PP" sheetId="12" r:id="rId1"/>
    <sheet name="PAII-42_PP" sheetId="13" r:id="rId2"/>
    <sheet name="PAII-43_PP" sheetId="14" r:id="rId3"/>
    <sheet name="Planeación Proyectos" sheetId="8" state="hidden" r:id="rId4"/>
    <sheet name="Desplegables" sheetId="3"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14" l="1"/>
  <c r="F16" i="14" l="1"/>
  <c r="D20" i="14"/>
  <c r="F20" i="14" s="1"/>
  <c r="V18" i="14"/>
  <c r="D19" i="14"/>
  <c r="D18" i="14"/>
  <c r="F18" i="14" s="1"/>
  <c r="D17" i="14"/>
  <c r="F17" i="14" s="1"/>
  <c r="H10" i="14"/>
  <c r="O10" i="14"/>
  <c r="S10" i="14"/>
  <c r="V10" i="14"/>
  <c r="Y8" i="14"/>
  <c r="W8" i="14"/>
  <c r="U8" i="14"/>
  <c r="Q8" i="14"/>
  <c r="N8" i="14"/>
  <c r="C11" i="8" l="1"/>
  <c r="T9" i="8"/>
  <c r="T8" i="8"/>
  <c r="T7" i="8"/>
  <c r="T6" i="8"/>
  <c r="V18" i="13" l="1"/>
  <c r="D19" i="12" l="1"/>
  <c r="F19" i="14" l="1"/>
  <c r="E20" i="14"/>
  <c r="D19" i="13"/>
  <c r="D18" i="13"/>
  <c r="D17" i="13"/>
  <c r="F17" i="13" s="1"/>
  <c r="D16" i="13"/>
  <c r="E16" i="13" s="1"/>
  <c r="F16" i="13" s="1"/>
  <c r="D10" i="13"/>
  <c r="V18" i="12"/>
  <c r="D18" i="12"/>
  <c r="D17" i="12"/>
  <c r="D16" i="12"/>
  <c r="F16" i="12" s="1"/>
  <c r="D10" i="12"/>
  <c r="V10" i="12" l="1"/>
  <c r="S10" i="12"/>
  <c r="O10" i="12"/>
  <c r="H10" i="12"/>
  <c r="Y8" i="12"/>
  <c r="W8" i="12"/>
  <c r="U8" i="12"/>
  <c r="Q8" i="12"/>
  <c r="N8" i="12"/>
  <c r="E20" i="12"/>
  <c r="D20" i="12"/>
  <c r="F20" i="12" l="1"/>
  <c r="V10" i="13"/>
  <c r="S10" i="13"/>
  <c r="O10" i="13"/>
  <c r="H10" i="13"/>
  <c r="Y8" i="13"/>
  <c r="W8" i="13"/>
  <c r="U8" i="13"/>
  <c r="Q8" i="13"/>
  <c r="N8" i="13"/>
  <c r="E20" i="13"/>
  <c r="D20" i="13" l="1"/>
  <c r="F20"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tc={49435C47-DAEF-49AF-A89E-185F465FF77B}</author>
    <author>tc={74E77341-C8BA-44EA-8A2E-7B76D407AD86}</author>
  </authors>
  <commentList>
    <comment ref="C6" authorId="0" shapeId="0" xr:uid="{49435C47-DAEF-49AF-A89E-185F465FF77B}">
      <text>
        <t>[Comentario encadenado]
Su versión de Excel le permite leer este comentario encadenado; sin embargo, las ediciones que se apliquen se quitarán si el archivo se abre en una versión más reciente de Excel. Más información: https://go.microsoft.com/fwlink/?linkid=870924
Comentario:
    Falta por validar si este PAII va al proceso de Ejecución de Proyectos.</t>
      </text>
    </comment>
    <comment ref="D6" authorId="1" shapeId="0" xr:uid="{74E77341-C8BA-44EA-8A2E-7B76D407AD86}">
      <text>
        <t>[Comentario encadenado]
Su versión de Excel le permite leer este comentario encadenado; sin embargo, las ediciones que se apliquen se quitarán si el archivo se abre en una versión más reciente de Excel. Más información: https://go.microsoft.com/fwlink/?linkid=870924
Comentario:
    Validar si debe ser trasladado al proceso de Ejecución de Proyectos.</t>
      </text>
    </comment>
  </commentList>
</comments>
</file>

<file path=xl/sharedStrings.xml><?xml version="1.0" encoding="utf-8"?>
<sst xmlns="http://schemas.openxmlformats.org/spreadsheetml/2006/main" count="246" uniqueCount="133">
  <si>
    <t>Periodo</t>
  </si>
  <si>
    <t xml:space="preserve">Eficacia </t>
  </si>
  <si>
    <t>Efectividad</t>
  </si>
  <si>
    <t>Trimestral</t>
  </si>
  <si>
    <t xml:space="preserve">Semestral </t>
  </si>
  <si>
    <t>Anual</t>
  </si>
  <si>
    <t>Bimestral</t>
  </si>
  <si>
    <t xml:space="preserve">Tipo de Indicador </t>
  </si>
  <si>
    <t>Meta</t>
  </si>
  <si>
    <t>Unidad de Medida</t>
  </si>
  <si>
    <t>Frecuencia</t>
  </si>
  <si>
    <t>Programado</t>
  </si>
  <si>
    <t>Ejecutado</t>
  </si>
  <si>
    <t>INFORMACIÓN DEL INDICADOR</t>
  </si>
  <si>
    <t>Ejec/Prog
Vigencia</t>
  </si>
  <si>
    <t>CÓDIGO: PE-FR-006</t>
  </si>
  <si>
    <t>ENE - MAR</t>
  </si>
  <si>
    <t>ABR - JUN</t>
  </si>
  <si>
    <t>JUL - SEPT</t>
  </si>
  <si>
    <t>OCT - DIC</t>
  </si>
  <si>
    <t>%</t>
  </si>
  <si>
    <t xml:space="preserve">PROCESO: PLANEACIÓN ESTRATÉGICA </t>
  </si>
  <si>
    <t>Objetivo Indicador</t>
  </si>
  <si>
    <t>ID-Act</t>
  </si>
  <si>
    <t>Peso/100</t>
  </si>
  <si>
    <t>Descripción Actividad</t>
  </si>
  <si>
    <t>Nombre</t>
  </si>
  <si>
    <t>Tipo de Indicador</t>
  </si>
  <si>
    <t>Formula</t>
  </si>
  <si>
    <t>Producto</t>
  </si>
  <si>
    <t>Fuente de datos</t>
  </si>
  <si>
    <t>FORMATO FICHA TÉCNICA INDICADORES DE GESTIÓN</t>
  </si>
  <si>
    <t>VERSIÓN: 4</t>
  </si>
  <si>
    <t>Proceso:</t>
  </si>
  <si>
    <t>Calidad</t>
  </si>
  <si>
    <t>Economía</t>
  </si>
  <si>
    <t>Proceso</t>
  </si>
  <si>
    <t>Eficiencia</t>
  </si>
  <si>
    <t>Periodicidad</t>
  </si>
  <si>
    <t>Subproceso</t>
  </si>
  <si>
    <t>Sub-Proceso:</t>
  </si>
  <si>
    <t>Nombre del Indicador</t>
  </si>
  <si>
    <t>1.(PE) Planeación estratégica</t>
  </si>
  <si>
    <t>1.(GR) Gestión de riesgos</t>
  </si>
  <si>
    <t>1.(GS) Gestión social</t>
  </si>
  <si>
    <t>1.(CC) Comunicación corporativa</t>
  </si>
  <si>
    <t>1.(GA) Gestión ambiental</t>
  </si>
  <si>
    <t>2.(PP) Planeación de Proyectos</t>
  </si>
  <si>
    <t>2. (EP) Ejecución de Proyectos</t>
  </si>
  <si>
    <t>2.(OP) Operación y  mantenimiento de proyectos</t>
  </si>
  <si>
    <t>2. (EN) Explotación y gestión de negocios</t>
  </si>
  <si>
    <t>3. (GL) Gestión legal</t>
  </si>
  <si>
    <t>3. (GC) Gestión contractual</t>
  </si>
  <si>
    <t>3. (AP) Gestión de adquisición predial</t>
  </si>
  <si>
    <t>3. (SI) Gestión de seguridad de la información</t>
  </si>
  <si>
    <t>3. (TH) Gestión Humano</t>
  </si>
  <si>
    <t>3. (GF) Gestión financiera</t>
  </si>
  <si>
    <t>3. (AL) Gestión administrativa y logística</t>
  </si>
  <si>
    <t>3. (GD) Gestión documental</t>
  </si>
  <si>
    <t>3. (IT) Administración de recursos IT</t>
  </si>
  <si>
    <t>4. (EM) Evaluación y  mejoramiento  de la gestión</t>
  </si>
  <si>
    <t>4. (AD) Administración de asuntos disciplinarios</t>
  </si>
  <si>
    <t>4. (GP) Gestión de PQRS</t>
  </si>
  <si>
    <t>2. (ECV) Gestión de la Captura de Valor ECV</t>
  </si>
  <si>
    <t>2. (GTA) Gestión Técnica en Arquitectura y Urbanismo GTA</t>
  </si>
  <si>
    <t>3.(GPS) Ejecución presupuestal</t>
  </si>
  <si>
    <t>3.(GTS) Gestión tesorería</t>
  </si>
  <si>
    <t>3. (SGC) Gestión contable</t>
  </si>
  <si>
    <t>3. (GTB) Gestión tributaria</t>
  </si>
  <si>
    <t xml:space="preserve">3. (CMN) Gestión caja menor </t>
  </si>
  <si>
    <t>3.(AMB) Administración Y  Mantenimiento Bienes Inmuebles</t>
  </si>
  <si>
    <t>3. (PGC) Planeación Gestión de Compras</t>
  </si>
  <si>
    <t>3. (ETI) Estrategia de TI</t>
  </si>
  <si>
    <t>3. (OTI) Gestion de la Operación OTI</t>
  </si>
  <si>
    <t>3. (PIT) Proyectos de TI</t>
  </si>
  <si>
    <t>3. (ADS) Adquisición del Suelo</t>
  </si>
  <si>
    <t>3. (PGS) Planificación de Gestión del Suelo</t>
  </si>
  <si>
    <t>Fuente de Información</t>
  </si>
  <si>
    <t>Grafico Meta VS. Avance</t>
  </si>
  <si>
    <t>INFORME DE AVANCE CUALITATIVO</t>
  </si>
  <si>
    <t>MEDICIÓN DEL AVANCE Y CUMPLIMIENTO DEL INDICADOR</t>
  </si>
  <si>
    <t>Línea base</t>
  </si>
  <si>
    <t>ID PAII</t>
  </si>
  <si>
    <t>Ponderación</t>
  </si>
  <si>
    <t>Responsable de la Medición</t>
  </si>
  <si>
    <t>Producto Obtenido</t>
  </si>
  <si>
    <t>Retrasos y soluciones</t>
  </si>
  <si>
    <t>Objetivo del indicador</t>
  </si>
  <si>
    <t>1er Trimestre</t>
  </si>
  <si>
    <t>2do Trimestre</t>
  </si>
  <si>
    <t>3er Trimestre</t>
  </si>
  <si>
    <t>4to Trimestre</t>
  </si>
  <si>
    <t>Total</t>
  </si>
  <si>
    <t>Programación 2021</t>
  </si>
  <si>
    <t>Línea base
2020</t>
  </si>
  <si>
    <t>Meta
2021</t>
  </si>
  <si>
    <t>Formula del Indicador</t>
  </si>
  <si>
    <t>Fecha Inicio</t>
  </si>
  <si>
    <t>Fecha Fin</t>
  </si>
  <si>
    <t>Porcentual</t>
  </si>
  <si>
    <t>PAPEL DE TRABAJO 
INDICADORES DE GESTIÓN 2021</t>
  </si>
  <si>
    <t>PAII -40</t>
  </si>
  <si>
    <t>Atender las solicitudes de información, reportes, informes, PQRS, de índole técnica que le sean requeridas a la Gerencia Técnica.</t>
  </si>
  <si>
    <t>Estado de reporte de información.</t>
  </si>
  <si>
    <t>Medir el numero de requerimientos atendidos sobre los demandados en el periodo</t>
  </si>
  <si>
    <t>Base de datos de reportes</t>
  </si>
  <si>
    <t>(# de requerimientos de información atendidos en el periodo/Total de solictudes presentadas en el periodo)*100%</t>
  </si>
  <si>
    <t xml:space="preserve">Cartas, memorando, correos e informes. </t>
  </si>
  <si>
    <t>PAII -41</t>
  </si>
  <si>
    <t>Estado de reportes de información.</t>
  </si>
  <si>
    <t>PAII -42</t>
  </si>
  <si>
    <t xml:space="preserve">Culminar la identificación de la necesidad y los estudios de prefactibilidad de las alternativas de expansión del sistema Metro - Línea 2 </t>
  </si>
  <si>
    <t>Estudios de prefactibilidad  expansión del sistema Metro</t>
  </si>
  <si>
    <t>Medir el desarrollo de las actividades programadas para los estudios de prefactibilidad de las alternativas de expansión del sistema Metro</t>
  </si>
  <si>
    <t>Cronograma de actividades</t>
  </si>
  <si>
    <t>(# de actividades desarrolladas/Total de actividades programadas)*100%</t>
  </si>
  <si>
    <t xml:space="preserve">Estudios de prefactibilidad de expanción
Insumos para la estructuración de la factibilidad. </t>
  </si>
  <si>
    <t>PAII -43</t>
  </si>
  <si>
    <t>Adelantar la gestión para la contratación y desarrollo completo de la etapa de factibilidad del proyecto de expansión del sistema Metro - Línea 2 .</t>
  </si>
  <si>
    <t>Avance de la etapa de factibilidad proyecto de expansión del sistema Metro - Línea 2 .</t>
  </si>
  <si>
    <t>Medir el avance de la etapa de factibilidad proyecto de expansión del sistema Metro - Línea 2 .</t>
  </si>
  <si>
    <t xml:space="preserve">Estudios de factibilidad </t>
  </si>
  <si>
    <t>Líder del proceso</t>
  </si>
  <si>
    <t xml:space="preserve">Avance y logros </t>
  </si>
  <si>
    <t>Atender las solicitudes de información, reportes, informes, PQRS, análisis y especificaciones requeridas en el periodo a la Gerencia Técnica, incluyendo los relacionados con nuevos proyectos ferreos.</t>
  </si>
  <si>
    <t>(# de requerimientos de información atendidos en el periodo/Total de solicitudes presentadas en el periodo)*100%</t>
  </si>
  <si>
    <t>Se asignaron para gestión de la Gerencia Técnica durante el primer trimestre del 2021 noventa y un ( 91) solicitudes ciudadanas y del sector público</t>
  </si>
  <si>
    <t xml:space="preserve">No se presentaron </t>
  </si>
  <si>
    <t xml:space="preserve">En el marco del Convenio 068 de 2020 con la FDN, durante el primer trimestre se logró la aprobación del producto No. 2. Adicionalmente se realizo la sesión 16 del Comité Técnico, donde se aprobó con comentarios el producto No.3 "Análisis de Nodo de Terminación y Definición del proyecto con base en restricción presupuestal". Por otro lado, el 31 de marzo de 2021 el Consultor allego los entregables: Propuesta funcional y Pre- dimensionamiento de infraestructura de patios y talleres y Revisión Geotécnica y de Redes - Revisión de Interferencia de Redes Secas e Hidrosanitarias, los cuales hacen parte del Producto No. 04 Estudios y Diseños de Prefactibilidad y actualmente se encuentran en revisión por parte de la EMB. </t>
  </si>
  <si>
    <t>1. Producto No. 02 Evaluación Multicriterio de Alternativas
2 Acta de Comité Técnico sesión No. 16. 
3 Radicación de la versión 1 de los entregables: Propuesta funcional y Pre- dimensionamiento de infraestructura de patios y talleres y Revisión Geotécnica y de Redes - Revisión de Interferencia de Redes Secas e Hidrosanitaria, correspondientes al producto No. 04 Estudios y Diseños de Prefactibilidad, que se encuentran en revisión de FDN y EMB.</t>
  </si>
  <si>
    <t xml:space="preserve">1. Se proyectaron noventa y un (91) oficios como respuesta a los requerimientos asignados para gestión de la Gerencia Técnica en el primer trimestre de 2021. 
2. Se robusteció la base de datos elaborada para el control y seguimiento de los requerimientos en trámite. </t>
  </si>
  <si>
    <t xml:space="preserve">Para lograr la contratación de la factibilidad y estructuración integral de la línea 2 se elaboraron los documentos precontractuales, entre de los que se encuentran: estudios previos, anexo de especificaciones generales, apéndice para los componentes legal, financiero, técnico y de riesgos, las especificaciones técnicas y anexo de procedimiento y aprobación de productos. </t>
  </si>
  <si>
    <t>1. Especificaciones Técnicas para el proceso de Contratación Directa – Contrato Interadministrativo para la Estructuración Integral del proyecto Línea 2 del Metro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</si>
</sst>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1">
    <font>
      <sz val="11"/>
      <color indexed="8"/>
      <name val="Ari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1"/>
    </font>
    <font>
      <sz val="11"/>
      <color indexed="8"/>
      <name val="Arial1"/>
    </font>
    <font>
      <sz val="10"/>
      <name val="Arial"/>
      <family val="2"/>
    </font>
    <font>
      <b/>
      <sz val="11"/>
      <color indexed="8"/>
      <name val="Calibri"/>
      <family val="2"/>
      <scheme val="minor"/>
    </font>
    <font>
      <sz val="11"/>
      <color indexed="8"/>
      <name val="Calibri"/>
      <family val="2"/>
      <scheme val="minor"/>
    </font>
    <font>
      <b/>
      <sz val="11"/>
      <color theme="0"/>
      <name val="Calibri"/>
      <family val="2"/>
      <scheme val="minor"/>
    </font>
    <font>
      <sz val="11"/>
      <color theme="0"/>
      <name val="Calibri"/>
      <family val="2"/>
      <scheme val="minor"/>
    </font>
    <font>
      <b/>
      <sz val="11"/>
      <color theme="0" tint="-4.9989318521683403E-2"/>
      <name val="Calibri"/>
      <family val="2"/>
      <scheme val="minor"/>
    </font>
    <font>
      <sz val="10"/>
      <color indexed="8"/>
      <name val="Calibri"/>
      <family val="2"/>
      <scheme val="minor"/>
    </font>
    <font>
      <b/>
      <sz val="10"/>
      <color indexed="8"/>
      <name val="Calibri"/>
      <family val="2"/>
      <scheme val="minor"/>
    </font>
    <font>
      <b/>
      <sz val="10"/>
      <color theme="0"/>
      <name val="Calibri"/>
      <family val="2"/>
      <scheme val="minor"/>
    </font>
    <font>
      <b/>
      <sz val="10"/>
      <color theme="1"/>
      <name val="Calibri"/>
      <family val="2"/>
      <scheme val="minor"/>
    </font>
    <font>
      <sz val="11"/>
      <name val="Calibri"/>
      <family val="2"/>
      <scheme val="minor"/>
    </font>
  </fonts>
  <fills count="10">
    <fill>
      <patternFill patternType="none"/>
    </fill>
    <fill>
      <patternFill patternType="gray125"/>
    </fill>
    <fill>
      <patternFill patternType="solid">
        <fgColor rgb="FF00B0F0"/>
        <bgColor indexed="45"/>
      </patternFill>
    </fill>
    <fill>
      <patternFill patternType="solid">
        <fgColor theme="4" tint="0.79998168889431442"/>
        <bgColor indexed="64"/>
      </patternFill>
    </fill>
    <fill>
      <patternFill patternType="solid">
        <fgColor rgb="FF00B0F0"/>
        <bgColor indexed="64"/>
      </patternFill>
    </fill>
    <fill>
      <patternFill patternType="solid">
        <fgColor theme="0"/>
        <bgColor indexed="45"/>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s>
  <cellStyleXfs count="30">
    <xf numFmtId="0" fontId="0" fillId="0" borderId="0"/>
    <xf numFmtId="0" fontId="8" fillId="0" borderId="0" applyBorder="0" applyProtection="0"/>
    <xf numFmtId="9" fontId="9" fillId="0" borderId="0" applyFont="0" applyFill="0" applyBorder="0" applyAlignment="0" applyProtection="0"/>
    <xf numFmtId="0" fontId="10" fillId="0" borderId="0"/>
    <xf numFmtId="9" fontId="10"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0" fontId="6" fillId="0" borderId="0"/>
    <xf numFmtId="0" fontId="5"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1" fontId="9"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41" fontId="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1" fontId="9" fillId="0" borderId="0" applyFont="0" applyFill="0" applyBorder="0" applyAlignment="0" applyProtection="0"/>
    <xf numFmtId="0" fontId="2" fillId="0" borderId="0"/>
  </cellStyleXfs>
  <cellXfs count="137">
    <xf numFmtId="0" fontId="0" fillId="0" borderId="0" xfId="0"/>
    <xf numFmtId="0" fontId="12" fillId="0" borderId="0" xfId="0" applyFont="1"/>
    <xf numFmtId="0" fontId="12" fillId="0" borderId="0" xfId="0" applyFont="1" applyAlignment="1">
      <alignment vertical="center"/>
    </xf>
    <xf numFmtId="0" fontId="15" fillId="4" borderId="6" xfId="17" applyFont="1" applyFill="1" applyBorder="1" applyAlignment="1">
      <alignment horizontal="center" vertical="center"/>
    </xf>
    <xf numFmtId="0" fontId="15" fillId="4" borderId="6" xfId="17"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6" xfId="0" applyFont="1" applyFill="1" applyBorder="1" applyAlignment="1">
      <alignment horizontal="center" vertical="center"/>
    </xf>
    <xf numFmtId="0" fontId="14" fillId="4" borderId="0" xfId="0" applyFont="1" applyFill="1" applyAlignment="1">
      <alignment horizontal="center" vertical="center"/>
    </xf>
    <xf numFmtId="0" fontId="12" fillId="0" borderId="17" xfId="0" applyFont="1" applyBorder="1" applyAlignment="1">
      <alignment horizontal="left" vertical="center" wrapText="1"/>
    </xf>
    <xf numFmtId="0" fontId="12" fillId="0" borderId="0" xfId="0" applyFont="1" applyAlignment="1">
      <alignment vertical="center" wrapText="1"/>
    </xf>
    <xf numFmtId="0" fontId="13" fillId="4" borderId="13" xfId="0" applyNumberFormat="1" applyFont="1" applyFill="1" applyBorder="1" applyAlignment="1">
      <alignment horizontal="center" vertical="center" wrapText="1"/>
    </xf>
    <xf numFmtId="0" fontId="13" fillId="4" borderId="13" xfId="0" applyNumberFormat="1" applyFont="1" applyFill="1" applyBorder="1" applyAlignment="1">
      <alignment horizontal="center" vertical="center"/>
    </xf>
    <xf numFmtId="0" fontId="11" fillId="0" borderId="6" xfId="0" applyNumberFormat="1" applyFont="1" applyFill="1" applyBorder="1" applyAlignment="1">
      <alignment vertical="center"/>
    </xf>
    <xf numFmtId="0" fontId="16" fillId="0" borderId="0" xfId="0" applyFont="1"/>
    <xf numFmtId="0" fontId="16" fillId="0" borderId="6" xfId="0" applyFont="1" applyBorder="1" applyAlignment="1">
      <alignment vertical="center"/>
    </xf>
    <xf numFmtId="0" fontId="16" fillId="0" borderId="0" xfId="0" applyFont="1" applyAlignment="1">
      <alignment vertical="center"/>
    </xf>
    <xf numFmtId="0" fontId="16" fillId="0" borderId="1" xfId="0" applyFont="1" applyBorder="1"/>
    <xf numFmtId="0" fontId="16" fillId="0" borderId="2" xfId="0" applyFont="1" applyBorder="1"/>
    <xf numFmtId="0" fontId="16" fillId="0" borderId="3" xfId="0" applyFont="1" applyBorder="1"/>
    <xf numFmtId="0" fontId="16" fillId="0" borderId="16" xfId="0" applyFont="1" applyBorder="1"/>
    <xf numFmtId="0" fontId="16" fillId="0" borderId="0" xfId="0" applyFont="1" applyBorder="1"/>
    <xf numFmtId="0" fontId="17" fillId="7" borderId="0" xfId="0" applyFont="1" applyFill="1" applyBorder="1" applyAlignment="1">
      <alignment vertical="center"/>
    </xf>
    <xf numFmtId="0" fontId="16" fillId="0" borderId="4" xfId="0" applyFont="1" applyBorder="1"/>
    <xf numFmtId="0" fontId="17" fillId="0" borderId="6" xfId="0" applyNumberFormat="1" applyFont="1" applyBorder="1" applyAlignment="1">
      <alignment horizontal="center" vertical="center"/>
    </xf>
    <xf numFmtId="9" fontId="16" fillId="0" borderId="6" xfId="0" applyNumberFormat="1" applyFont="1" applyBorder="1" applyAlignment="1">
      <alignment horizontal="center" vertical="center"/>
    </xf>
    <xf numFmtId="9" fontId="17" fillId="0" borderId="6" xfId="0" applyNumberFormat="1" applyFont="1" applyBorder="1" applyAlignment="1">
      <alignment horizontal="center" vertical="center"/>
    </xf>
    <xf numFmtId="0" fontId="16" fillId="0" borderId="0" xfId="0" applyFont="1" applyBorder="1" applyAlignment="1"/>
    <xf numFmtId="0" fontId="17" fillId="3" borderId="6" xfId="0" applyNumberFormat="1" applyFont="1" applyFill="1" applyBorder="1" applyAlignment="1">
      <alignment horizontal="center" vertical="center" wrapText="1"/>
    </xf>
    <xf numFmtId="9" fontId="16" fillId="3" borderId="6" xfId="0" applyNumberFormat="1" applyFont="1" applyFill="1" applyBorder="1" applyAlignment="1">
      <alignment horizontal="center" vertical="center"/>
    </xf>
    <xf numFmtId="9" fontId="17" fillId="3" borderId="6" xfId="0" applyNumberFormat="1" applyFont="1" applyFill="1" applyBorder="1" applyAlignment="1">
      <alignment horizontal="center" vertical="center"/>
    </xf>
    <xf numFmtId="0" fontId="16" fillId="0" borderId="7" xfId="0" applyFont="1" applyBorder="1"/>
    <xf numFmtId="0" fontId="16" fillId="0" borderId="5" xfId="0" applyFont="1" applyBorder="1"/>
    <xf numFmtId="0" fontId="16" fillId="0" borderId="8" xfId="0" applyFont="1" applyBorder="1"/>
    <xf numFmtId="0" fontId="19" fillId="6" borderId="6" xfId="0" applyFont="1" applyFill="1" applyBorder="1" applyAlignment="1">
      <alignment horizontal="center" vertical="center"/>
    </xf>
    <xf numFmtId="0" fontId="17" fillId="0" borderId="15" xfId="0" applyNumberFormat="1" applyFont="1" applyBorder="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xf>
    <xf numFmtId="0" fontId="12" fillId="0" borderId="6" xfId="0" applyFont="1" applyBorder="1" applyAlignment="1">
      <alignment vertical="center"/>
    </xf>
    <xf numFmtId="0" fontId="12" fillId="0" borderId="6" xfId="0" applyFont="1" applyBorder="1" applyAlignment="1">
      <alignment horizontal="center" vertical="center"/>
    </xf>
    <xf numFmtId="0" fontId="12" fillId="0" borderId="6" xfId="0" applyFont="1" applyBorder="1" applyAlignment="1">
      <alignment horizontal="center" vertical="center" wrapText="1"/>
    </xf>
    <xf numFmtId="0" fontId="11" fillId="0" borderId="6" xfId="0" applyFont="1" applyBorder="1" applyAlignment="1">
      <alignment horizontal="center" vertical="center"/>
    </xf>
    <xf numFmtId="0" fontId="16" fillId="7" borderId="9" xfId="0" applyFont="1" applyFill="1" applyBorder="1" applyAlignment="1">
      <alignment vertical="center" wrapText="1"/>
    </xf>
    <xf numFmtId="0" fontId="16" fillId="0" borderId="6" xfId="0" applyFont="1" applyBorder="1" applyAlignment="1">
      <alignment vertical="center" wrapText="1"/>
    </xf>
    <xf numFmtId="0" fontId="16" fillId="7" borderId="6" xfId="0" applyFont="1" applyFill="1" applyBorder="1" applyAlignment="1">
      <alignment vertical="center" wrapText="1"/>
    </xf>
    <xf numFmtId="0" fontId="17" fillId="6" borderId="6" xfId="0" applyFont="1" applyFill="1" applyBorder="1" applyAlignment="1">
      <alignment horizontal="center" vertical="center" wrapText="1"/>
    </xf>
    <xf numFmtId="0" fontId="17" fillId="6" borderId="6" xfId="0" applyFont="1" applyFill="1" applyBorder="1" applyAlignment="1">
      <alignment horizontal="center" vertical="center"/>
    </xf>
    <xf numFmtId="0" fontId="16" fillId="7" borderId="0" xfId="0" applyFont="1" applyFill="1" applyBorder="1" applyAlignment="1">
      <alignment horizontal="center"/>
    </xf>
    <xf numFmtId="0" fontId="11" fillId="7" borderId="0" xfId="0" applyFont="1" applyFill="1" applyAlignment="1">
      <alignment horizontal="center" vertical="center" wrapText="1"/>
    </xf>
    <xf numFmtId="0" fontId="11" fillId="3" borderId="6" xfId="0" applyFont="1" applyFill="1" applyBorder="1" applyAlignment="1">
      <alignment horizontal="center" vertical="center"/>
    </xf>
    <xf numFmtId="9" fontId="16" fillId="0" borderId="6" xfId="2" applyFont="1" applyBorder="1" applyAlignment="1">
      <alignment horizontal="center" vertical="center"/>
    </xf>
    <xf numFmtId="0" fontId="17" fillId="6" borderId="6" xfId="0" applyFont="1" applyFill="1" applyBorder="1" applyAlignment="1">
      <alignment horizontal="center" vertical="center"/>
    </xf>
    <xf numFmtId="0" fontId="16" fillId="7" borderId="0" xfId="0" applyFont="1" applyFill="1" applyBorder="1" applyAlignment="1">
      <alignment horizontal="center"/>
    </xf>
    <xf numFmtId="0" fontId="17" fillId="6" borderId="6" xfId="0" applyFont="1" applyFill="1" applyBorder="1" applyAlignment="1">
      <alignment horizontal="center" vertical="center" wrapText="1"/>
    </xf>
    <xf numFmtId="9" fontId="16" fillId="0" borderId="6" xfId="2" applyFont="1" applyBorder="1" applyAlignment="1">
      <alignment horizontal="center" vertical="center"/>
    </xf>
    <xf numFmtId="9" fontId="16" fillId="0" borderId="6" xfId="0" applyNumberFormat="1" applyFont="1" applyBorder="1" applyAlignment="1">
      <alignment horizontal="center" vertical="center"/>
    </xf>
    <xf numFmtId="0" fontId="20" fillId="0" borderId="6" xfId="0" applyFont="1" applyBorder="1" applyAlignment="1">
      <alignment horizontal="center" vertical="center" wrapText="1"/>
    </xf>
    <xf numFmtId="9" fontId="11" fillId="0" borderId="6" xfId="2" applyFont="1" applyBorder="1" applyAlignment="1">
      <alignment horizontal="center" vertical="center"/>
    </xf>
    <xf numFmtId="0" fontId="1" fillId="7" borderId="6" xfId="0" applyFont="1" applyFill="1" applyBorder="1" applyAlignment="1">
      <alignment horizontal="center" vertical="center" wrapText="1"/>
    </xf>
    <xf numFmtId="0" fontId="1" fillId="7" borderId="6" xfId="0" applyFont="1" applyFill="1" applyBorder="1" applyAlignment="1">
      <alignment horizontal="left" vertical="center" wrapText="1"/>
    </xf>
    <xf numFmtId="14" fontId="1" fillId="7" borderId="6" xfId="0" applyNumberFormat="1" applyFont="1" applyFill="1" applyBorder="1" applyAlignment="1">
      <alignment horizontal="center" vertical="center" wrapText="1"/>
    </xf>
    <xf numFmtId="9" fontId="20" fillId="0" borderId="6" xfId="0" applyNumberFormat="1" applyFont="1" applyBorder="1" applyAlignment="1">
      <alignment horizontal="center" vertical="center"/>
    </xf>
    <xf numFmtId="9" fontId="12" fillId="0" borderId="0" xfId="0" applyNumberFormat="1" applyFont="1" applyAlignment="1">
      <alignment horizontal="center"/>
    </xf>
    <xf numFmtId="0" fontId="12" fillId="0" borderId="0" xfId="0" applyFont="1" applyFill="1"/>
    <xf numFmtId="0" fontId="1" fillId="0" borderId="6" xfId="0" applyFont="1" applyFill="1" applyBorder="1" applyAlignment="1">
      <alignment horizontal="center" vertical="center" wrapText="1"/>
    </xf>
    <xf numFmtId="9" fontId="12" fillId="0" borderId="6" xfId="0" applyNumberFormat="1" applyFont="1" applyFill="1" applyBorder="1" applyAlignment="1">
      <alignment horizontal="center" vertical="center"/>
    </xf>
    <xf numFmtId="0" fontId="1" fillId="0" borderId="6" xfId="0" applyFont="1" applyFill="1" applyBorder="1" applyAlignment="1">
      <alignment horizontal="left" vertical="center" wrapText="1"/>
    </xf>
    <xf numFmtId="0" fontId="20" fillId="0" borderId="6" xfId="0" applyFont="1" applyFill="1" applyBorder="1" applyAlignment="1">
      <alignment horizontal="center" vertical="center" wrapText="1"/>
    </xf>
    <xf numFmtId="0" fontId="20" fillId="0" borderId="6" xfId="0" applyFont="1" applyFill="1" applyBorder="1" applyAlignment="1">
      <alignment horizontal="left" vertical="center" wrapText="1"/>
    </xf>
    <xf numFmtId="0" fontId="12" fillId="0" borderId="6" xfId="0" applyFont="1" applyFill="1" applyBorder="1" applyAlignment="1">
      <alignment horizontal="center" vertical="center"/>
    </xf>
    <xf numFmtId="0" fontId="12" fillId="0" borderId="6" xfId="0" applyFont="1" applyFill="1" applyBorder="1" applyAlignment="1">
      <alignment horizontal="center" vertical="center" wrapText="1"/>
    </xf>
    <xf numFmtId="9" fontId="12" fillId="0" borderId="6" xfId="2"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10" fontId="12" fillId="0" borderId="6" xfId="2" applyNumberFormat="1" applyFont="1" applyFill="1" applyBorder="1" applyAlignment="1">
      <alignment horizontal="center" vertical="center"/>
    </xf>
    <xf numFmtId="9" fontId="11" fillId="0" borderId="6" xfId="2" applyFont="1" applyFill="1" applyBorder="1" applyAlignment="1">
      <alignment horizontal="center" vertical="center"/>
    </xf>
    <xf numFmtId="9" fontId="20" fillId="0" borderId="6" xfId="0" applyNumberFormat="1" applyFont="1" applyFill="1" applyBorder="1" applyAlignment="1">
      <alignment horizontal="center" vertical="center"/>
    </xf>
    <xf numFmtId="9" fontId="1" fillId="0" borderId="6" xfId="0" applyNumberFormat="1" applyFont="1" applyFill="1" applyBorder="1" applyAlignment="1">
      <alignment horizontal="center" vertical="center" wrapText="1"/>
    </xf>
    <xf numFmtId="9" fontId="12" fillId="0" borderId="6" xfId="2" applyFont="1" applyFill="1" applyBorder="1" applyAlignment="1">
      <alignment horizontal="center" vertical="center"/>
    </xf>
    <xf numFmtId="9" fontId="12" fillId="9" borderId="6" xfId="0" applyNumberFormat="1" applyFont="1" applyFill="1" applyBorder="1" applyAlignment="1">
      <alignment horizontal="center" vertical="center"/>
    </xf>
    <xf numFmtId="9" fontId="16" fillId="3" borderId="6" xfId="2" applyFont="1" applyFill="1" applyBorder="1" applyAlignment="1">
      <alignment horizontal="center" vertical="center"/>
    </xf>
    <xf numFmtId="9" fontId="20" fillId="0" borderId="6" xfId="2" applyNumberFormat="1" applyFont="1" applyFill="1" applyBorder="1" applyAlignment="1">
      <alignment horizontal="center" vertical="center"/>
    </xf>
    <xf numFmtId="9" fontId="12" fillId="0" borderId="6" xfId="2" applyNumberFormat="1" applyFont="1" applyFill="1" applyBorder="1" applyAlignment="1">
      <alignment horizontal="center" vertical="center"/>
    </xf>
    <xf numFmtId="0" fontId="16" fillId="0" borderId="6" xfId="0" applyFont="1" applyBorder="1" applyAlignment="1">
      <alignment horizontal="justify" vertical="center" wrapText="1"/>
    </xf>
    <xf numFmtId="0" fontId="12" fillId="0" borderId="0" xfId="0" applyFont="1" applyFill="1" applyAlignment="1">
      <alignment horizontal="center" vertical="center" wrapText="1"/>
    </xf>
    <xf numFmtId="9" fontId="20" fillId="7" borderId="6" xfId="0" applyNumberFormat="1" applyFont="1" applyFill="1" applyBorder="1" applyAlignment="1">
      <alignment horizontal="center" vertical="center"/>
    </xf>
    <xf numFmtId="0" fontId="12" fillId="7" borderId="0" xfId="0" applyFont="1" applyFill="1" applyAlignment="1">
      <alignment horizontal="center" vertical="center" wrapText="1"/>
    </xf>
    <xf numFmtId="0" fontId="20" fillId="7" borderId="15"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12" fillId="7" borderId="6" xfId="0" applyFont="1" applyFill="1" applyBorder="1" applyAlignment="1">
      <alignment horizontal="center" vertical="center"/>
    </xf>
    <xf numFmtId="0" fontId="12" fillId="7" borderId="6" xfId="0" applyFont="1" applyFill="1" applyBorder="1" applyAlignment="1">
      <alignment horizontal="center" vertical="center" wrapText="1"/>
    </xf>
    <xf numFmtId="9" fontId="12" fillId="7" borderId="6" xfId="2" applyFont="1" applyFill="1" applyBorder="1" applyAlignment="1">
      <alignment horizontal="center" vertical="center" wrapText="1"/>
    </xf>
    <xf numFmtId="9" fontId="12" fillId="7" borderId="6" xfId="0" applyNumberFormat="1" applyFont="1" applyFill="1" applyBorder="1" applyAlignment="1">
      <alignment horizontal="center" vertical="center"/>
    </xf>
    <xf numFmtId="9" fontId="12" fillId="7" borderId="6" xfId="2" applyNumberFormat="1" applyFont="1" applyFill="1" applyBorder="1" applyAlignment="1">
      <alignment horizontal="center" vertical="center"/>
    </xf>
    <xf numFmtId="9" fontId="11" fillId="7" borderId="6" xfId="2" applyFont="1" applyFill="1" applyBorder="1" applyAlignment="1">
      <alignment horizontal="center" vertical="center"/>
    </xf>
    <xf numFmtId="0" fontId="12" fillId="7" borderId="0" xfId="0" applyFont="1" applyFill="1"/>
    <xf numFmtId="0" fontId="16" fillId="0" borderId="6" xfId="0" applyNumberFormat="1" applyFont="1" applyFill="1" applyBorder="1" applyAlignment="1">
      <alignment horizontal="center" vertical="center"/>
    </xf>
    <xf numFmtId="0" fontId="17" fillId="5" borderId="6" xfId="0" applyNumberFormat="1" applyFont="1" applyFill="1" applyBorder="1" applyAlignment="1">
      <alignment horizontal="center" vertical="center" wrapText="1"/>
    </xf>
    <xf numFmtId="0" fontId="16" fillId="0" borderId="12" xfId="0" applyNumberFormat="1" applyFont="1" applyFill="1" applyBorder="1" applyAlignment="1">
      <alignment horizontal="center" vertical="center"/>
    </xf>
    <xf numFmtId="0" fontId="16" fillId="0" borderId="14" xfId="0" applyNumberFormat="1" applyFont="1" applyFill="1" applyBorder="1" applyAlignment="1">
      <alignment horizontal="center" vertical="center"/>
    </xf>
    <xf numFmtId="0" fontId="16" fillId="0" borderId="15" xfId="0" applyNumberFormat="1" applyFont="1" applyFill="1" applyBorder="1" applyAlignment="1">
      <alignment horizontal="center" vertical="center"/>
    </xf>
    <xf numFmtId="0" fontId="17" fillId="0" borderId="6" xfId="0" applyNumberFormat="1" applyFont="1" applyFill="1" applyBorder="1" applyAlignment="1">
      <alignment horizontal="center" vertical="center" wrapText="1"/>
    </xf>
    <xf numFmtId="0" fontId="18" fillId="2" borderId="6" xfId="0" applyNumberFormat="1" applyFont="1" applyFill="1" applyBorder="1" applyAlignment="1">
      <alignment horizontal="center" vertical="center"/>
    </xf>
    <xf numFmtId="0" fontId="17" fillId="6" borderId="6" xfId="0" applyNumberFormat="1" applyFont="1" applyFill="1" applyBorder="1" applyAlignment="1">
      <alignment horizontal="center" vertical="center"/>
    </xf>
    <xf numFmtId="0" fontId="16" fillId="0" borderId="6" xfId="0" applyFont="1" applyBorder="1" applyAlignment="1">
      <alignment horizontal="center" vertical="center" wrapText="1"/>
    </xf>
    <xf numFmtId="0" fontId="17" fillId="6" borderId="6" xfId="0" applyFont="1" applyFill="1" applyBorder="1" applyAlignment="1">
      <alignment horizontal="center" vertical="center"/>
    </xf>
    <xf numFmtId="0" fontId="17" fillId="6" borderId="6" xfId="0" applyFont="1" applyFill="1" applyBorder="1" applyAlignment="1">
      <alignment horizontal="center" vertical="center" wrapText="1"/>
    </xf>
    <xf numFmtId="0" fontId="16" fillId="0" borderId="6" xfId="0" applyFont="1" applyBorder="1" applyAlignment="1">
      <alignment horizontal="justify" vertical="center" wrapText="1"/>
    </xf>
    <xf numFmtId="0" fontId="16" fillId="0" borderId="6" xfId="0" applyFont="1" applyBorder="1" applyAlignment="1">
      <alignment horizontal="center"/>
    </xf>
    <xf numFmtId="9" fontId="16" fillId="0" borderId="6" xfId="2" applyFont="1" applyBorder="1" applyAlignment="1">
      <alignment horizontal="center" vertical="center"/>
    </xf>
    <xf numFmtId="0" fontId="16" fillId="7" borderId="0" xfId="0" applyFont="1" applyFill="1" applyBorder="1" applyAlignment="1">
      <alignment horizontal="center"/>
    </xf>
    <xf numFmtId="0" fontId="16" fillId="0" borderId="6" xfId="0" applyFont="1" applyBorder="1" applyAlignment="1">
      <alignment horizontal="center" vertical="center"/>
    </xf>
    <xf numFmtId="0" fontId="17" fillId="6" borderId="9"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7" borderId="9" xfId="0" applyNumberFormat="1" applyFont="1" applyFill="1" applyBorder="1" applyAlignment="1">
      <alignment horizontal="center" vertical="center" wrapText="1"/>
    </xf>
    <xf numFmtId="0" fontId="16" fillId="7" borderId="11" xfId="0" applyNumberFormat="1" applyFont="1" applyFill="1" applyBorder="1" applyAlignment="1">
      <alignment horizontal="center" vertical="center" wrapText="1"/>
    </xf>
    <xf numFmtId="0" fontId="18" fillId="4" borderId="6" xfId="0" applyFont="1" applyFill="1" applyBorder="1" applyAlignment="1">
      <alignment horizontal="center" vertical="center"/>
    </xf>
    <xf numFmtId="0" fontId="19" fillId="6" borderId="9" xfId="0" applyFont="1" applyFill="1" applyBorder="1" applyAlignment="1">
      <alignment horizontal="center" vertical="center"/>
    </xf>
    <xf numFmtId="0" fontId="19" fillId="6" borderId="10" xfId="0" applyFont="1" applyFill="1" applyBorder="1" applyAlignment="1">
      <alignment horizontal="center" vertical="center"/>
    </xf>
    <xf numFmtId="0" fontId="19" fillId="6" borderId="11" xfId="0" applyFont="1" applyFill="1" applyBorder="1" applyAlignment="1">
      <alignment horizontal="center" vertical="center"/>
    </xf>
    <xf numFmtId="0" fontId="16" fillId="0" borderId="9" xfId="0" applyFont="1" applyBorder="1" applyAlignment="1">
      <alignment horizontal="justify" vertical="center" wrapText="1"/>
    </xf>
    <xf numFmtId="0" fontId="16" fillId="0" borderId="10" xfId="0" applyFont="1" applyBorder="1" applyAlignment="1">
      <alignment horizontal="justify" vertical="center" wrapText="1"/>
    </xf>
    <xf numFmtId="0" fontId="16" fillId="0" borderId="11" xfId="0" applyFont="1" applyBorder="1" applyAlignment="1">
      <alignment horizontal="justify" vertical="center" wrapTex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9" fontId="16" fillId="7" borderId="9" xfId="2" applyFont="1" applyFill="1" applyBorder="1" applyAlignment="1">
      <alignment horizontal="center" vertical="center" wrapText="1"/>
    </xf>
    <xf numFmtId="9" fontId="16" fillId="7" borderId="11" xfId="2" applyFont="1" applyFill="1" applyBorder="1" applyAlignment="1">
      <alignment horizontal="center" vertical="center" wrapText="1"/>
    </xf>
    <xf numFmtId="0" fontId="16" fillId="0" borderId="10" xfId="0" applyFont="1" applyBorder="1" applyAlignment="1">
      <alignment horizontal="justify" vertical="center"/>
    </xf>
    <xf numFmtId="0" fontId="16" fillId="0" borderId="11" xfId="0" applyFont="1" applyBorder="1" applyAlignment="1">
      <alignment horizontal="justify" vertical="center"/>
    </xf>
    <xf numFmtId="0" fontId="16" fillId="0" borderId="9" xfId="0" applyFont="1" applyBorder="1" applyAlignment="1">
      <alignment horizontal="justify" vertical="center"/>
    </xf>
    <xf numFmtId="10" fontId="16" fillId="0" borderId="6" xfId="2" applyNumberFormat="1" applyFont="1" applyBorder="1" applyAlignment="1">
      <alignment horizontal="center" vertical="center"/>
    </xf>
    <xf numFmtId="9" fontId="16" fillId="7" borderId="9" xfId="0" applyNumberFormat="1" applyFont="1" applyFill="1" applyBorder="1" applyAlignment="1">
      <alignment horizontal="center" vertical="center" wrapText="1"/>
    </xf>
    <xf numFmtId="9" fontId="16" fillId="7" borderId="11" xfId="0" applyNumberFormat="1" applyFont="1" applyFill="1" applyBorder="1" applyAlignment="1">
      <alignment horizontal="center" vertical="center" wrapText="1"/>
    </xf>
    <xf numFmtId="0" fontId="13" fillId="8" borderId="6" xfId="0" applyFont="1" applyFill="1" applyBorder="1" applyAlignment="1">
      <alignment horizontal="center" vertical="center"/>
    </xf>
    <xf numFmtId="0" fontId="11" fillId="7" borderId="6" xfId="0" applyFont="1" applyFill="1" applyBorder="1" applyAlignment="1">
      <alignment horizontal="center" vertical="center" wrapText="1"/>
    </xf>
  </cellXfs>
  <cellStyles count="30">
    <cellStyle name="Millares [0] 2" xfId="15" xr:uid="{6A8483B9-ECBC-4059-B8C3-0DE74E4B4D58}"/>
    <cellStyle name="Millares [0] 3" xfId="24" xr:uid="{63988AE1-4273-4B6E-927C-C14832D17CE6}"/>
    <cellStyle name="Millares [0] 4" xfId="28" xr:uid="{286AC1EE-89AF-44E3-A7DA-0D9A8FAD2DB2}"/>
    <cellStyle name="Normal" xfId="0" builtinId="0"/>
    <cellStyle name="Normal 2" xfId="1" xr:uid="{00000000-0005-0000-0000-000001000000}"/>
    <cellStyle name="Normal 3" xfId="3" xr:uid="{F7758CCE-9F93-49F9-AF21-2B99E70CFA05}"/>
    <cellStyle name="Normal 4" xfId="6" xr:uid="{345AF293-9E7C-4982-97CE-D03E973C8590}"/>
    <cellStyle name="Normal 4 2" xfId="17" xr:uid="{E1AE85E8-B4FB-417A-9E19-4DEB55933FCA}"/>
    <cellStyle name="Normal 4 2 2" xfId="26" xr:uid="{72CA24E5-818B-434F-AA4A-C1481AA16E55}"/>
    <cellStyle name="Normal 4 2 3" xfId="29" xr:uid="{354A1256-490B-4D54-B8A1-6BBC8BE548EA}"/>
    <cellStyle name="Normal 4 3" xfId="11" xr:uid="{8EA7F038-9949-41C2-A581-742347DEF6F5}"/>
    <cellStyle name="Normal 4 4" xfId="20" xr:uid="{26B49FC9-110E-4CEC-956C-AF9891C48118}"/>
    <cellStyle name="Normal 5" xfId="5" xr:uid="{41D2F34F-163F-4753-8270-ACC4621C79C3}"/>
    <cellStyle name="Normal 5 2" xfId="8" xr:uid="{885A0DE5-A1C8-46BB-9B2C-5135E8BD8683}"/>
    <cellStyle name="Normal 5 2 2" xfId="13" xr:uid="{DB85A996-1F36-46DA-8C4C-A2847A040AE0}"/>
    <cellStyle name="Normal 5 2 3" xfId="22" xr:uid="{71D214C1-665D-4DFD-B2C4-1360BB5BD372}"/>
    <cellStyle name="Normal 5 3" xfId="10" xr:uid="{54594AA7-9BEA-42C0-AE3B-5C9679164DE0}"/>
    <cellStyle name="Normal 5 4" xfId="19" xr:uid="{54BE5440-ED9E-4A6A-B538-1F5074FC3CE4}"/>
    <cellStyle name="Normal 6" xfId="9" xr:uid="{A224C17C-F198-41C1-8CE5-4E0CBE33BD81}"/>
    <cellStyle name="Normal 6 2" xfId="16" xr:uid="{7028E6F8-E0C9-4C57-9D44-6BF61FA90FA6}"/>
    <cellStyle name="Normal 6 2 2" xfId="25" xr:uid="{64053D12-530C-4327-B732-C640211C1646}"/>
    <cellStyle name="Normal 6 3" xfId="14" xr:uid="{3161B6E8-B281-4DF4-9179-FD5F60AED656}"/>
    <cellStyle name="Normal 6 4" xfId="23" xr:uid="{DF15C249-8618-4D38-B988-F58772F7D4EE}"/>
    <cellStyle name="Porcentaje" xfId="2" builtinId="5"/>
    <cellStyle name="Porcentaje 2" xfId="4" xr:uid="{44D2852C-D7CB-4F2E-92A1-0BB6E21F600F}"/>
    <cellStyle name="Porcentaje 3" xfId="7" xr:uid="{23A88524-4B36-46DC-9CDD-EF35CD4EBA67}"/>
    <cellStyle name="Porcentaje 3 2" xfId="18" xr:uid="{14AAA4A5-266B-42C6-BBD5-3031CD948D92}"/>
    <cellStyle name="Porcentaje 3 2 2" xfId="27" xr:uid="{2E117AC9-E078-48DB-A131-7BCD0344577E}"/>
    <cellStyle name="Porcentaje 3 3" xfId="12" xr:uid="{DDF6849B-1CD4-4E53-B5C3-C39809C7DDCA}"/>
    <cellStyle name="Porcentaje 3 4" xfId="21" xr:uid="{7A377E93-E562-41D4-8F54-4A91A5F1471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spPr>
            <a:solidFill>
              <a:srgbClr val="00B0F0"/>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2B03-4BBC-9E9F-A82AC961CDE5}"/>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2B03-4BBC-9E9F-A82AC961CDE5}"/>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B409-45BF-8D99-880D5393A442}"/>
            </c:ext>
          </c:extLst>
        </c:ser>
        <c:ser>
          <c:idx val="1"/>
          <c:order val="1"/>
          <c:spPr>
            <a:solidFill>
              <a:schemeClr val="accent2"/>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B409-45BF-8D99-880D5393A442}"/>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'PAII-41_PP'!$E$15</c:f>
              <c:strCache>
                <c:ptCount val="1"/>
                <c:pt idx="0">
                  <c:v>Ejecutado</c:v>
                </c:pt>
              </c:strCache>
            </c:strRef>
          </c:tx>
          <c:spPr>
            <a:solidFill>
              <a:srgbClr val="00B0F0"/>
            </a:solidFill>
            <a:ln>
              <a:noFill/>
            </a:ln>
            <a:effectLst/>
          </c:spPr>
          <c:invertIfNegative val="0"/>
          <c:cat>
            <c:multiLvlStrRef>
              <c:f>#REF!</c:f>
            </c:multiLvlStrRef>
          </c:cat>
          <c:val>
            <c:numRef>
              <c:f>'PAII-41_PP'!$E$16:$E$19</c:f>
              <c:numCache>
                <c:formatCode>0%</c:formatCode>
                <c:ptCount val="4"/>
                <c:pt idx="0">
                  <c:v>0.25</c:v>
                </c:pt>
                <c:pt idx="1">
                  <c:v>0</c:v>
                </c:pt>
                <c:pt idx="2">
                  <c:v>0</c:v>
                </c:pt>
                <c:pt idx="3">
                  <c:v>0</c:v>
                </c:pt>
              </c:numCache>
            </c:numRef>
          </c:val>
          <c:extLst>
            <c:ext xmlns:c16="http://schemas.microsoft.com/office/drawing/2014/chart" uri="{C3380CC4-5D6E-409C-BE32-E72D297353CC}">
              <c16:uniqueId val="{00000000-F9C3-4D0F-B476-90AD3D47F01F}"/>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'PAII-41_PP'!$D$15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'PAII-41_PP'!$C$16:$C$19</c:f>
              <c:strCache>
                <c:ptCount val="4"/>
                <c:pt idx="0">
                  <c:v>ENE - MAR</c:v>
                </c:pt>
                <c:pt idx="1">
                  <c:v>ABR - JUN</c:v>
                </c:pt>
                <c:pt idx="2">
                  <c:v>JUL - SEPT</c:v>
                </c:pt>
                <c:pt idx="3">
                  <c:v>OCT - DIC</c:v>
                </c:pt>
              </c:strCache>
            </c:strRef>
          </c:cat>
          <c:val>
            <c:numRef>
              <c:f>'PAII-41_PP'!$D$16:$D$19</c:f>
              <c:numCache>
                <c:formatCode>0%</c:formatCode>
                <c:ptCount val="4"/>
                <c:pt idx="0">
                  <c:v>0.25</c:v>
                </c:pt>
                <c:pt idx="1">
                  <c:v>0.25</c:v>
                </c:pt>
                <c:pt idx="2">
                  <c:v>0.25</c:v>
                </c:pt>
                <c:pt idx="3">
                  <c:v>0.25</c:v>
                </c:pt>
              </c:numCache>
            </c:numRef>
          </c:val>
          <c:smooth val="0"/>
          <c:extLst>
            <c:ext xmlns:c16="http://schemas.microsoft.com/office/drawing/2014/chart" uri="{C3380CC4-5D6E-409C-BE32-E72D297353CC}">
              <c16:uniqueId val="{00000001-F9C3-4D0F-B476-90AD3D47F01F}"/>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'PAII-41_PP'!$C$20</c:f>
              <c:strCache>
                <c:ptCount val="1"/>
                <c:pt idx="0">
                  <c:v>Ejec/Prog
Vigencia</c:v>
                </c:pt>
              </c:strCache>
            </c:strRef>
          </c:cat>
          <c:val>
            <c:numRef>
              <c:f>'PAII-41_PP'!$D$20</c:f>
              <c:numCache>
                <c:formatCode>0%</c:formatCode>
                <c:ptCount val="1"/>
                <c:pt idx="0">
                  <c:v>1</c:v>
                </c:pt>
              </c:numCache>
            </c:numRef>
          </c:val>
          <c:extLst>
            <c:ext xmlns:c16="http://schemas.microsoft.com/office/drawing/2014/chart" uri="{C3380CC4-5D6E-409C-BE32-E72D297353CC}">
              <c16:uniqueId val="{00000000-EF49-483E-A10E-C9D3B2515076}"/>
            </c:ext>
          </c:extLst>
        </c:ser>
        <c:ser>
          <c:idx val="1"/>
          <c:order val="1"/>
          <c:spPr>
            <a:solidFill>
              <a:schemeClr val="accent2"/>
            </a:solidFill>
            <a:ln>
              <a:noFill/>
            </a:ln>
            <a:effectLst/>
          </c:spPr>
          <c:invertIfNegative val="0"/>
          <c:cat>
            <c:strRef>
              <c:f>'PAII-41_PP'!$C$20</c:f>
              <c:strCache>
                <c:ptCount val="1"/>
                <c:pt idx="0">
                  <c:v>Ejec/Prog
Vigencia</c:v>
                </c:pt>
              </c:strCache>
            </c:strRef>
          </c:cat>
          <c:val>
            <c:numRef>
              <c:f>'PAII-41_PP'!$E$20</c:f>
              <c:numCache>
                <c:formatCode>0%</c:formatCode>
                <c:ptCount val="1"/>
                <c:pt idx="0">
                  <c:v>0.25</c:v>
                </c:pt>
              </c:numCache>
            </c:numRef>
          </c:val>
          <c:extLst>
            <c:ext xmlns:c16="http://schemas.microsoft.com/office/drawing/2014/chart" uri="{C3380CC4-5D6E-409C-BE32-E72D297353CC}">
              <c16:uniqueId val="{00000001-EF49-483E-A10E-C9D3B2515076}"/>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'PAII-42_PP'!$E$15</c:f>
              <c:strCache>
                <c:ptCount val="1"/>
                <c:pt idx="0">
                  <c:v>Ejecutado</c:v>
                </c:pt>
              </c:strCache>
            </c:strRef>
          </c:tx>
          <c:spPr>
            <a:solidFill>
              <a:srgbClr val="00B0F0"/>
            </a:solidFill>
            <a:ln>
              <a:noFill/>
            </a:ln>
            <a:effectLst/>
          </c:spPr>
          <c:invertIfNegative val="0"/>
          <c:cat>
            <c:multiLvlStrRef>
              <c:f>#REF!</c:f>
            </c:multiLvlStrRef>
          </c:cat>
          <c:val>
            <c:numRef>
              <c:f>'PAII-42_PP'!$E$16:$E$19</c:f>
              <c:numCache>
                <c:formatCode>0%</c:formatCode>
                <c:ptCount val="4"/>
                <c:pt idx="0">
                  <c:v>0.4</c:v>
                </c:pt>
                <c:pt idx="1">
                  <c:v>0</c:v>
                </c:pt>
                <c:pt idx="2">
                  <c:v>0</c:v>
                </c:pt>
                <c:pt idx="3">
                  <c:v>0</c:v>
                </c:pt>
              </c:numCache>
            </c:numRef>
          </c:val>
          <c:extLst>
            <c:ext xmlns:c16="http://schemas.microsoft.com/office/drawing/2014/chart" uri="{C3380CC4-5D6E-409C-BE32-E72D297353CC}">
              <c16:uniqueId val="{00000000-8C25-4079-8B9D-7806C2A1A1FE}"/>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'PAII-42_PP'!$D$15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'PAII-42_PP'!$C$16:$C$19</c:f>
              <c:strCache>
                <c:ptCount val="4"/>
                <c:pt idx="0">
                  <c:v>ENE - MAR</c:v>
                </c:pt>
                <c:pt idx="1">
                  <c:v>ABR - JUN</c:v>
                </c:pt>
                <c:pt idx="2">
                  <c:v>JUL - SEPT</c:v>
                </c:pt>
                <c:pt idx="3">
                  <c:v>OCT - DIC</c:v>
                </c:pt>
              </c:strCache>
            </c:strRef>
          </c:cat>
          <c:val>
            <c:numRef>
              <c:f>'PAII-42_PP'!$D$16:$D$19</c:f>
              <c:numCache>
                <c:formatCode>0%</c:formatCode>
                <c:ptCount val="4"/>
                <c:pt idx="0">
                  <c:v>0.4</c:v>
                </c:pt>
                <c:pt idx="1">
                  <c:v>0.6</c:v>
                </c:pt>
                <c:pt idx="2">
                  <c:v>0</c:v>
                </c:pt>
                <c:pt idx="3">
                  <c:v>0</c:v>
                </c:pt>
              </c:numCache>
            </c:numRef>
          </c:val>
          <c:smooth val="0"/>
          <c:extLst>
            <c:ext xmlns:c16="http://schemas.microsoft.com/office/drawing/2014/chart" uri="{C3380CC4-5D6E-409C-BE32-E72D297353CC}">
              <c16:uniqueId val="{00000001-8C25-4079-8B9D-7806C2A1A1FE}"/>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'PAII-42_PP'!$C$20</c:f>
              <c:strCache>
                <c:ptCount val="1"/>
                <c:pt idx="0">
                  <c:v>Ejec/Prog
Vigencia</c:v>
                </c:pt>
              </c:strCache>
            </c:strRef>
          </c:cat>
          <c:val>
            <c:numRef>
              <c:f>'PAII-42_PP'!$D$20</c:f>
              <c:numCache>
                <c:formatCode>0%</c:formatCode>
                <c:ptCount val="1"/>
                <c:pt idx="0">
                  <c:v>1</c:v>
                </c:pt>
              </c:numCache>
            </c:numRef>
          </c:val>
          <c:extLst>
            <c:ext xmlns:c16="http://schemas.microsoft.com/office/drawing/2014/chart" uri="{C3380CC4-5D6E-409C-BE32-E72D297353CC}">
              <c16:uniqueId val="{00000000-A1FB-463A-ABD8-84D9E207030B}"/>
            </c:ext>
          </c:extLst>
        </c:ser>
        <c:ser>
          <c:idx val="1"/>
          <c:order val="1"/>
          <c:spPr>
            <a:solidFill>
              <a:schemeClr val="accent2"/>
            </a:solidFill>
            <a:ln>
              <a:noFill/>
            </a:ln>
            <a:effectLst/>
          </c:spPr>
          <c:invertIfNegative val="0"/>
          <c:cat>
            <c:strRef>
              <c:f>'PAII-42_PP'!$C$20</c:f>
              <c:strCache>
                <c:ptCount val="1"/>
                <c:pt idx="0">
                  <c:v>Ejec/Prog
Vigencia</c:v>
                </c:pt>
              </c:strCache>
            </c:strRef>
          </c:cat>
          <c:val>
            <c:numRef>
              <c:f>'PAII-42_PP'!$E$20</c:f>
              <c:numCache>
                <c:formatCode>0%</c:formatCode>
                <c:ptCount val="1"/>
                <c:pt idx="0">
                  <c:v>0.4</c:v>
                </c:pt>
              </c:numCache>
            </c:numRef>
          </c:val>
          <c:extLst>
            <c:ext xmlns:c16="http://schemas.microsoft.com/office/drawing/2014/chart" uri="{C3380CC4-5D6E-409C-BE32-E72D297353CC}">
              <c16:uniqueId val="{00000001-A1FB-463A-ABD8-84D9E207030B}"/>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'PAII-43_PP'!$E$15</c:f>
              <c:strCache>
                <c:ptCount val="1"/>
                <c:pt idx="0">
                  <c:v>Ejecutado</c:v>
                </c:pt>
              </c:strCache>
            </c:strRef>
          </c:tx>
          <c:spPr>
            <a:solidFill>
              <a:srgbClr val="00B0F0"/>
            </a:solidFill>
            <a:ln>
              <a:noFill/>
            </a:ln>
            <a:effectLst/>
          </c:spPr>
          <c:invertIfNegative val="0"/>
          <c:cat>
            <c:multiLvlStrRef>
              <c:f>#REF!</c:f>
            </c:multiLvlStrRef>
          </c:cat>
          <c:val>
            <c:numRef>
              <c:f>'PAII-43_PP'!$E$16:$E$19</c:f>
              <c:numCache>
                <c:formatCode>0%</c:formatCode>
                <c:ptCount val="4"/>
                <c:pt idx="0">
                  <c:v>0.12</c:v>
                </c:pt>
                <c:pt idx="1">
                  <c:v>0</c:v>
                </c:pt>
                <c:pt idx="2">
                  <c:v>0</c:v>
                </c:pt>
                <c:pt idx="3">
                  <c:v>0</c:v>
                </c:pt>
              </c:numCache>
            </c:numRef>
          </c:val>
          <c:extLst>
            <c:ext xmlns:c16="http://schemas.microsoft.com/office/drawing/2014/chart" uri="{C3380CC4-5D6E-409C-BE32-E72D297353CC}">
              <c16:uniqueId val="{00000000-0E14-40E0-B4AA-942B7656FEF9}"/>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'PAII-43_PP'!$D$15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'PAII-43_PP'!$C$16:$C$19</c:f>
              <c:strCache>
                <c:ptCount val="4"/>
                <c:pt idx="0">
                  <c:v>ENE - MAR</c:v>
                </c:pt>
                <c:pt idx="1">
                  <c:v>ABR - JUN</c:v>
                </c:pt>
                <c:pt idx="2">
                  <c:v>JUL - SEPT</c:v>
                </c:pt>
                <c:pt idx="3">
                  <c:v>OCT - DIC</c:v>
                </c:pt>
              </c:strCache>
            </c:strRef>
          </c:cat>
          <c:val>
            <c:numRef>
              <c:f>'PAII-43_PP'!$D$16:$D$19</c:f>
              <c:numCache>
                <c:formatCode>0%</c:formatCode>
                <c:ptCount val="4"/>
                <c:pt idx="0">
                  <c:v>0.12</c:v>
                </c:pt>
                <c:pt idx="1">
                  <c:v>0.13</c:v>
                </c:pt>
                <c:pt idx="2">
                  <c:v>0.36</c:v>
                </c:pt>
                <c:pt idx="3">
                  <c:v>0.39</c:v>
                </c:pt>
              </c:numCache>
            </c:numRef>
          </c:val>
          <c:smooth val="0"/>
          <c:extLst>
            <c:ext xmlns:c16="http://schemas.microsoft.com/office/drawing/2014/chart" uri="{C3380CC4-5D6E-409C-BE32-E72D297353CC}">
              <c16:uniqueId val="{00000001-0E14-40E0-B4AA-942B7656FEF9}"/>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
          <c:order val="0"/>
          <c:spPr>
            <a:solidFill>
              <a:schemeClr val="accent2"/>
            </a:solidFill>
            <a:ln>
              <a:noFill/>
            </a:ln>
            <a:effectLst/>
          </c:spPr>
          <c:invertIfNegative val="0"/>
          <c:cat>
            <c:strRef>
              <c:f>'PAII-43_PP'!$C$20</c:f>
              <c:strCache>
                <c:ptCount val="1"/>
                <c:pt idx="0">
                  <c:v>Ejec/Prog
Vigencia</c:v>
                </c:pt>
              </c:strCache>
            </c:strRef>
          </c:cat>
          <c:val>
            <c:numRef>
              <c:f>'PAII-43_PP'!$D$20</c:f>
              <c:numCache>
                <c:formatCode>0%</c:formatCode>
                <c:ptCount val="1"/>
                <c:pt idx="0">
                  <c:v>1</c:v>
                </c:pt>
              </c:numCache>
            </c:numRef>
          </c:val>
          <c:extLst>
            <c:ext xmlns:c16="http://schemas.microsoft.com/office/drawing/2014/chart" uri="{C3380CC4-5D6E-409C-BE32-E72D297353CC}">
              <c16:uniqueId val="{00000003-BE5A-4C90-A042-5534F758F032}"/>
            </c:ext>
          </c:extLst>
        </c:ser>
        <c:ser>
          <c:idx val="0"/>
          <c:order val="1"/>
          <c:spPr>
            <a:solidFill>
              <a:schemeClr val="accent1"/>
            </a:solidFill>
            <a:ln>
              <a:noFill/>
            </a:ln>
            <a:effectLst/>
          </c:spPr>
          <c:invertIfNegative val="0"/>
          <c:cat>
            <c:strRef>
              <c:f>'PAII-43_PP'!$C$20</c:f>
              <c:strCache>
                <c:ptCount val="1"/>
                <c:pt idx="0">
                  <c:v>Ejec/Prog
Vigencia</c:v>
                </c:pt>
              </c:strCache>
            </c:strRef>
          </c:cat>
          <c:val>
            <c:numRef>
              <c:f>'PAII-43_PP'!$E$20</c:f>
              <c:numCache>
                <c:formatCode>0%</c:formatCode>
                <c:ptCount val="1"/>
                <c:pt idx="0">
                  <c:v>0.12</c:v>
                </c:pt>
              </c:numCache>
            </c:numRef>
          </c:val>
          <c:extLst>
            <c:ext xmlns:c16="http://schemas.microsoft.com/office/drawing/2014/chart" uri="{C3380CC4-5D6E-409C-BE32-E72D297353CC}">
              <c16:uniqueId val="{00000000-BE5A-4C90-A042-5534F758F032}"/>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png"/><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7.xml"/><Relationship Id="rId1" Type="http://schemas.openxmlformats.org/officeDocument/2006/relationships/image" Target="../media/image1.png"/><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127788</xdr:colOff>
      <xdr:row>1</xdr:row>
      <xdr:rowOff>100277</xdr:rowOff>
    </xdr:from>
    <xdr:to>
      <xdr:col>1</xdr:col>
      <xdr:colOff>828676</xdr:colOff>
      <xdr:row>3</xdr:row>
      <xdr:rowOff>171450</xdr:rowOff>
    </xdr:to>
    <xdr:pic>
      <xdr:nvPicPr>
        <xdr:cNvPr id="2" name="Imagen 1">
          <a:extLst>
            <a:ext uri="{FF2B5EF4-FFF2-40B4-BE49-F238E27FC236}">
              <a16:creationId xmlns:a16="http://schemas.microsoft.com/office/drawing/2014/main" id="{8896549D-25D9-4ADE-ADFA-5868D4187F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61138" y="128852"/>
          <a:ext cx="700888" cy="795073"/>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60D9D80F-19A6-44A2-BA41-57EE11225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B0167A6C-08EC-4920-9E1B-649F67D85BD0}"/>
            </a:ext>
          </a:extLst>
        </xdr:cNvPr>
        <xdr:cNvSpPr txBox="1"/>
      </xdr:nvSpPr>
      <xdr:spPr>
        <a:xfrm>
          <a:off x="13104699" y="378822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7146DC18-5532-48E2-AC69-91D10B8D9768}"/>
            </a:ext>
          </a:extLst>
        </xdr:cNvPr>
        <xdr:cNvSpPr txBox="1"/>
      </xdr:nvSpPr>
      <xdr:spPr>
        <a:xfrm>
          <a:off x="13266474" y="397491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2F9CFB8D-862D-4031-8C19-6753E47E0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117928</xdr:colOff>
      <xdr:row>1</xdr:row>
      <xdr:rowOff>106590</xdr:rowOff>
    </xdr:from>
    <xdr:to>
      <xdr:col>24</xdr:col>
      <xdr:colOff>1162049</xdr:colOff>
      <xdr:row>3</xdr:row>
      <xdr:rowOff>266700</xdr:rowOff>
    </xdr:to>
    <xdr:pic>
      <xdr:nvPicPr>
        <xdr:cNvPr id="7" name="Imagen 6">
          <a:extLst>
            <a:ext uri="{FF2B5EF4-FFF2-40B4-BE49-F238E27FC236}">
              <a16:creationId xmlns:a16="http://schemas.microsoft.com/office/drawing/2014/main" id="{B941564E-5467-4F43-BB6C-50FE992C5949}"/>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01178" y="135165"/>
          <a:ext cx="1044121" cy="884010"/>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9" name="Gráfico 8">
          <a:extLst>
            <a:ext uri="{FF2B5EF4-FFF2-40B4-BE49-F238E27FC236}">
              <a16:creationId xmlns:a16="http://schemas.microsoft.com/office/drawing/2014/main" id="{030EF308-18A8-44D3-98CA-77D7C4BEC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18</xdr:col>
      <xdr:colOff>1093674</xdr:colOff>
      <xdr:row>14</xdr:row>
      <xdr:rowOff>387803</xdr:rowOff>
    </xdr:from>
    <xdr:ext cx="871649" cy="233205"/>
    <xdr:sp macro="" textlink="">
      <xdr:nvSpPr>
        <xdr:cNvPr id="10" name="CuadroTexto 9">
          <a:extLst>
            <a:ext uri="{FF2B5EF4-FFF2-40B4-BE49-F238E27FC236}">
              <a16:creationId xmlns:a16="http://schemas.microsoft.com/office/drawing/2014/main" id="{3D1B5DD1-39F4-4F75-8375-75912FDC9C9C}"/>
            </a:ext>
          </a:extLst>
        </xdr:cNvPr>
        <xdr:cNvSpPr txBox="1"/>
      </xdr:nvSpPr>
      <xdr:spPr>
        <a:xfrm>
          <a:off x="13104699" y="39215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11" name="CuadroTexto 10">
          <a:extLst>
            <a:ext uri="{FF2B5EF4-FFF2-40B4-BE49-F238E27FC236}">
              <a16:creationId xmlns:a16="http://schemas.microsoft.com/office/drawing/2014/main" id="{92AD1D2A-1F5E-4990-B611-C9E820102202}"/>
            </a:ext>
          </a:extLst>
        </xdr:cNvPr>
        <xdr:cNvSpPr txBox="1"/>
      </xdr:nvSpPr>
      <xdr:spPr>
        <a:xfrm>
          <a:off x="13266474" y="41082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12" name="Gráfico 11">
          <a:extLst>
            <a:ext uri="{FF2B5EF4-FFF2-40B4-BE49-F238E27FC236}">
              <a16:creationId xmlns:a16="http://schemas.microsoft.com/office/drawing/2014/main" id="{187EDFC8-385C-4BBE-9924-C1A6CF957C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108738</xdr:colOff>
      <xdr:row>1</xdr:row>
      <xdr:rowOff>138377</xdr:rowOff>
    </xdr:from>
    <xdr:to>
      <xdr:col>1</xdr:col>
      <xdr:colOff>885826</xdr:colOff>
      <xdr:row>3</xdr:row>
      <xdr:rowOff>190500</xdr:rowOff>
    </xdr:to>
    <xdr:pic>
      <xdr:nvPicPr>
        <xdr:cNvPr id="2" name="Imagen 1">
          <a:extLst>
            <a:ext uri="{FF2B5EF4-FFF2-40B4-BE49-F238E27FC236}">
              <a16:creationId xmlns:a16="http://schemas.microsoft.com/office/drawing/2014/main" id="{8268172F-15F7-4B90-9640-0CCC828AB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42088" y="166952"/>
          <a:ext cx="777088" cy="776023"/>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5E2E4B88-E6F9-42A8-9AC0-C55E1CE4A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C90C6FF5-4FE9-45F4-A2C3-4D4173404B81}"/>
            </a:ext>
          </a:extLst>
        </xdr:cNvPr>
        <xdr:cNvSpPr txBox="1"/>
      </xdr:nvSpPr>
      <xdr:spPr>
        <a:xfrm>
          <a:off x="13104699" y="41501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117D643A-D9F6-494D-A648-659C433F58F5}"/>
            </a:ext>
          </a:extLst>
        </xdr:cNvPr>
        <xdr:cNvSpPr txBox="1"/>
      </xdr:nvSpPr>
      <xdr:spPr>
        <a:xfrm>
          <a:off x="13266474" y="43368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6B389206-9602-4BE5-9878-5AC776B7FA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89353</xdr:colOff>
      <xdr:row>1</xdr:row>
      <xdr:rowOff>97065</xdr:rowOff>
    </xdr:from>
    <xdr:to>
      <xdr:col>24</xdr:col>
      <xdr:colOff>1219200</xdr:colOff>
      <xdr:row>3</xdr:row>
      <xdr:rowOff>285750</xdr:rowOff>
    </xdr:to>
    <xdr:pic>
      <xdr:nvPicPr>
        <xdr:cNvPr id="7" name="Imagen 6">
          <a:extLst>
            <a:ext uri="{FF2B5EF4-FFF2-40B4-BE49-F238E27FC236}">
              <a16:creationId xmlns:a16="http://schemas.microsoft.com/office/drawing/2014/main" id="{7528DD17-8125-4DE2-A784-9692D8F2103D}"/>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472603" y="125640"/>
          <a:ext cx="1129847" cy="9125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118262</xdr:colOff>
      <xdr:row>1</xdr:row>
      <xdr:rowOff>166952</xdr:rowOff>
    </xdr:from>
    <xdr:to>
      <xdr:col>1</xdr:col>
      <xdr:colOff>876300</xdr:colOff>
      <xdr:row>3</xdr:row>
      <xdr:rowOff>219075</xdr:rowOff>
    </xdr:to>
    <xdr:pic>
      <xdr:nvPicPr>
        <xdr:cNvPr id="2" name="Imagen 1">
          <a:extLst>
            <a:ext uri="{FF2B5EF4-FFF2-40B4-BE49-F238E27FC236}">
              <a16:creationId xmlns:a16="http://schemas.microsoft.com/office/drawing/2014/main" id="{0C075B3E-0BD0-4BB1-B5F2-6E4F29A80C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51612" y="195527"/>
          <a:ext cx="758038" cy="776023"/>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6856BFC4-1492-4563-A13A-B7681FB13E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FDC8367E-55DD-42E6-A0A7-D6E4F6FD9766}"/>
            </a:ext>
          </a:extLst>
        </xdr:cNvPr>
        <xdr:cNvSpPr txBox="1"/>
      </xdr:nvSpPr>
      <xdr:spPr>
        <a:xfrm>
          <a:off x="13104699" y="41501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C234A20D-E3DB-42C5-8D63-D5BB22A38CD3}"/>
            </a:ext>
          </a:extLst>
        </xdr:cNvPr>
        <xdr:cNvSpPr txBox="1"/>
      </xdr:nvSpPr>
      <xdr:spPr>
        <a:xfrm>
          <a:off x="13266474" y="43368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editAs="oneCell">
    <xdr:from>
      <xdr:col>24</xdr:col>
      <xdr:colOff>89353</xdr:colOff>
      <xdr:row>1</xdr:row>
      <xdr:rowOff>97065</xdr:rowOff>
    </xdr:from>
    <xdr:to>
      <xdr:col>24</xdr:col>
      <xdr:colOff>1200150</xdr:colOff>
      <xdr:row>3</xdr:row>
      <xdr:rowOff>266700</xdr:rowOff>
    </xdr:to>
    <xdr:pic>
      <xdr:nvPicPr>
        <xdr:cNvPr id="7" name="Imagen 6">
          <a:extLst>
            <a:ext uri="{FF2B5EF4-FFF2-40B4-BE49-F238E27FC236}">
              <a16:creationId xmlns:a16="http://schemas.microsoft.com/office/drawing/2014/main" id="{89474352-0271-4AE7-9A95-A652ADFB3F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72603" y="125640"/>
          <a:ext cx="1110797" cy="893535"/>
        </a:xfrm>
        <a:prstGeom prst="rect">
          <a:avLst/>
        </a:prstGeom>
        <a:noFill/>
        <a:ln>
          <a:noFill/>
        </a:ln>
      </xdr:spPr>
    </xdr:pic>
    <xdr:clientData/>
  </xdr:twoCellAnchor>
  <xdr:twoCellAnchor>
    <xdr:from>
      <xdr:col>18</xdr:col>
      <xdr:colOff>942975</xdr:colOff>
      <xdr:row>15</xdr:row>
      <xdr:rowOff>438150</xdr:rowOff>
    </xdr:from>
    <xdr:to>
      <xdr:col>19</xdr:col>
      <xdr:colOff>755877</xdr:colOff>
      <xdr:row>19</xdr:row>
      <xdr:rowOff>514350</xdr:rowOff>
    </xdr:to>
    <xdr:graphicFrame macro="">
      <xdr:nvGraphicFramePr>
        <xdr:cNvPr id="8" name="Gráfico 7">
          <a:extLst>
            <a:ext uri="{FF2B5EF4-FFF2-40B4-BE49-F238E27FC236}">
              <a16:creationId xmlns:a16="http://schemas.microsoft.com/office/drawing/2014/main" id="{671A4DF3-52D1-4763-9997-F2651F100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CLAUDIA INES VELA MEDINA" id="{7B6D64A3-7D6D-4E99-9708-9B278DAB2A01}" userId="S::claudia.vela@metrodebogota.gov.co::40b276b0-7e40-4f8e-ae4f-8fc515c9004a" providerId="AD"/>
  <person displayName="JACQUELINE ORTIZ MORENO" id="{47BCC9E1-AE5B-47CC-8C6D-6EBCFD4F6016}" userId="S::jacqueline.ortiz@metrodebogota.gov.co::47166e54-f275-4962-9a59-0c4cd0273ee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6" dT="2021-03-08T22:30:04.65" personId="{7B6D64A3-7D6D-4E99-9708-9B278DAB2A01}" id="{49435C47-DAEF-49AF-A89E-185F465FF77B}">
    <text>Falta por validar si este PAII va al proceso de Ejecución de Proyectos.</text>
  </threadedComment>
  <threadedComment ref="D6" dT="2021-02-19T14:12:23.85" personId="{47BCC9E1-AE5B-47CC-8C6D-6EBCFD4F6016}" id="{74E77341-C8BA-44EA-8A2E-7B76D407AD86}">
    <text>Validar si debe ser trasladado al proceso de Ejecución de Proyectos.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566B-9490-4F3D-B71C-D7E4A09C84E5}">
  <sheetPr>
    <tabColor rgb="FF00B0F0"/>
  </sheetPr>
  <dimension ref="B1:Y28"/>
  <sheetViews>
    <sheetView showGridLines="0" topLeftCell="O19" zoomScaleNormal="100" workbookViewId="0">
      <selection activeCell="U25" sqref="U25:Y25"/>
    </sheetView>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8" style="13" customWidth="1"/>
    <col min="26" max="16384" width="11" style="13"/>
  </cols>
  <sheetData>
    <row r="1" spans="2:25" ht="2.25" customHeight="1"/>
    <row r="2" spans="2:25" ht="28.5" customHeight="1">
      <c r="B2" s="94"/>
      <c r="C2" s="95" t="s">
        <v>21</v>
      </c>
      <c r="D2" s="95"/>
      <c r="E2" s="95"/>
      <c r="F2" s="95"/>
      <c r="G2" s="95"/>
      <c r="H2" s="95"/>
      <c r="I2" s="95"/>
      <c r="J2" s="95"/>
      <c r="K2" s="95"/>
      <c r="L2" s="95"/>
      <c r="M2" s="95"/>
      <c r="N2" s="95"/>
      <c r="O2" s="95"/>
      <c r="P2" s="95"/>
      <c r="Q2" s="95"/>
      <c r="R2" s="95"/>
      <c r="S2" s="95"/>
      <c r="T2" s="95"/>
      <c r="U2" s="95"/>
      <c r="V2" s="95"/>
      <c r="W2" s="95"/>
      <c r="X2" s="95"/>
      <c r="Y2" s="96"/>
    </row>
    <row r="3" spans="2:25" ht="28.5" customHeight="1">
      <c r="B3" s="94"/>
      <c r="C3" s="95" t="s">
        <v>31</v>
      </c>
      <c r="D3" s="95"/>
      <c r="E3" s="95"/>
      <c r="F3" s="95"/>
      <c r="G3" s="95"/>
      <c r="H3" s="95"/>
      <c r="I3" s="95"/>
      <c r="J3" s="95"/>
      <c r="K3" s="95"/>
      <c r="L3" s="95"/>
      <c r="M3" s="95"/>
      <c r="N3" s="95"/>
      <c r="O3" s="95"/>
      <c r="P3" s="95"/>
      <c r="Q3" s="95"/>
      <c r="R3" s="95"/>
      <c r="S3" s="95"/>
      <c r="T3" s="95"/>
      <c r="U3" s="95"/>
      <c r="V3" s="95"/>
      <c r="W3" s="95"/>
      <c r="X3" s="95"/>
      <c r="Y3" s="97"/>
    </row>
    <row r="4" spans="2:25" ht="28.5" customHeight="1">
      <c r="B4" s="94"/>
      <c r="C4" s="99" t="s">
        <v>15</v>
      </c>
      <c r="D4" s="99"/>
      <c r="E4" s="99"/>
      <c r="F4" s="99"/>
      <c r="G4" s="99"/>
      <c r="H4" s="99"/>
      <c r="I4" s="99"/>
      <c r="J4" s="99"/>
      <c r="K4" s="99"/>
      <c r="L4" s="99"/>
      <c r="M4" s="99"/>
      <c r="N4" s="99"/>
      <c r="O4" s="99"/>
      <c r="P4" s="99"/>
      <c r="Q4" s="99" t="s">
        <v>32</v>
      </c>
      <c r="R4" s="99"/>
      <c r="S4" s="99"/>
      <c r="T4" s="99"/>
      <c r="U4" s="99"/>
      <c r="V4" s="99"/>
      <c r="W4" s="99"/>
      <c r="X4" s="99"/>
      <c r="Y4" s="98"/>
    </row>
    <row r="5" spans="2:25" ht="7.5" customHeight="1"/>
    <row r="6" spans="2:25" ht="22.5" customHeight="1">
      <c r="B6" s="100" t="s">
        <v>13</v>
      </c>
      <c r="C6" s="100"/>
      <c r="D6" s="100"/>
      <c r="E6" s="100"/>
      <c r="F6" s="100"/>
      <c r="G6" s="100"/>
      <c r="H6" s="100"/>
      <c r="I6" s="100"/>
      <c r="J6" s="100"/>
      <c r="K6" s="100"/>
      <c r="L6" s="100"/>
      <c r="M6" s="100"/>
      <c r="N6" s="100"/>
      <c r="O6" s="100"/>
      <c r="P6" s="100"/>
      <c r="Q6" s="100"/>
      <c r="R6" s="100"/>
      <c r="S6" s="100"/>
      <c r="T6" s="100"/>
      <c r="U6" s="100"/>
      <c r="V6" s="100"/>
      <c r="W6" s="100"/>
      <c r="X6" s="100"/>
      <c r="Y6" s="100"/>
    </row>
    <row r="7" spans="2:25" ht="3.75" customHeight="1"/>
    <row r="8" spans="2:25" ht="63.75">
      <c r="B8" s="101" t="s">
        <v>33</v>
      </c>
      <c r="C8" s="101"/>
      <c r="D8" s="102" t="s">
        <v>47</v>
      </c>
      <c r="E8" s="102"/>
      <c r="F8" s="102"/>
      <c r="G8" s="102"/>
      <c r="H8" s="101" t="s">
        <v>40</v>
      </c>
      <c r="I8" s="101"/>
      <c r="J8" s="102"/>
      <c r="K8" s="102"/>
      <c r="L8" s="103" t="s">
        <v>82</v>
      </c>
      <c r="M8" s="103"/>
      <c r="N8" s="14" t="str">
        <f>+'Planeación Proyectos'!B7</f>
        <v>PAII -41</v>
      </c>
      <c r="O8" s="104" t="s">
        <v>25</v>
      </c>
      <c r="P8" s="104"/>
      <c r="Q8" s="105" t="str">
        <f>+'Planeación Proyectos'!D7</f>
        <v>Atender las solicitudes de información, reportes, informes, PQRS, análisis y especificaciones requeridas en el periodo a la Gerencia Técnica, incluyendo los relacionados con nuevos proyectos ferreos.</v>
      </c>
      <c r="R8" s="105"/>
      <c r="S8" s="105"/>
      <c r="T8" s="45" t="s">
        <v>83</v>
      </c>
      <c r="U8" s="24">
        <f>+'Planeación Proyectos'!C7</f>
        <v>0.1</v>
      </c>
      <c r="V8" s="44" t="s">
        <v>41</v>
      </c>
      <c r="W8" s="41" t="str">
        <f>+'Planeación Proyectos'!E7</f>
        <v>Estado de reportes de información.</v>
      </c>
      <c r="X8" s="44" t="s">
        <v>87</v>
      </c>
      <c r="Y8" s="42" t="str">
        <f>+'Planeación Proyectos'!F7</f>
        <v>Medir el numero de requerimientos atendidos sobre los demandados en el periodo</v>
      </c>
    </row>
    <row r="9" spans="2:25" ht="4.5" customHeight="1">
      <c r="B9" s="15"/>
      <c r="C9" s="15"/>
      <c r="D9" s="15"/>
      <c r="E9" s="15"/>
      <c r="F9" s="15"/>
      <c r="G9" s="15"/>
      <c r="H9" s="15"/>
      <c r="I9" s="15"/>
      <c r="J9" s="15"/>
      <c r="K9" s="15"/>
      <c r="L9" s="15"/>
      <c r="M9" s="15"/>
      <c r="N9" s="15"/>
      <c r="O9" s="15"/>
      <c r="P9" s="15"/>
      <c r="Q9" s="15"/>
      <c r="R9" s="15"/>
      <c r="S9" s="15"/>
      <c r="T9" s="15"/>
      <c r="U9" s="15"/>
      <c r="V9" s="15"/>
      <c r="W9" s="15"/>
      <c r="X9" s="15"/>
      <c r="Y9" s="15"/>
    </row>
    <row r="10" spans="2:25" ht="54.75" customHeight="1">
      <c r="B10" s="103" t="s">
        <v>27</v>
      </c>
      <c r="C10" s="103"/>
      <c r="D10" s="109" t="str">
        <f>+'Planeación Proyectos'!H7</f>
        <v xml:space="preserve">Eficacia </v>
      </c>
      <c r="E10" s="109"/>
      <c r="F10" s="103" t="s">
        <v>9</v>
      </c>
      <c r="G10" s="103"/>
      <c r="H10" s="109" t="str">
        <f>+'Planeación Proyectos'!G7</f>
        <v>Porcentual</v>
      </c>
      <c r="I10" s="109"/>
      <c r="J10" s="45" t="s">
        <v>10</v>
      </c>
      <c r="K10" s="102" t="s">
        <v>3</v>
      </c>
      <c r="L10" s="102"/>
      <c r="M10" s="110" t="s">
        <v>77</v>
      </c>
      <c r="N10" s="111"/>
      <c r="O10" s="112" t="str">
        <f>+'Planeación Proyectos'!I7</f>
        <v>Base de datos de reportes</v>
      </c>
      <c r="P10" s="113"/>
      <c r="Q10" s="114"/>
      <c r="R10" s="44" t="s">
        <v>96</v>
      </c>
      <c r="S10" s="102" t="str">
        <f>+'Planeación Proyectos'!J7</f>
        <v>(# de requerimientos de información atendidos en el periodo/Total de solicitudes presentadas en el periodo)*100%</v>
      </c>
      <c r="T10" s="102"/>
      <c r="U10" s="45" t="s">
        <v>8</v>
      </c>
      <c r="V10" s="115">
        <f>+'Planeación Proyectos'!L7</f>
        <v>1</v>
      </c>
      <c r="W10" s="116"/>
      <c r="X10" s="44" t="s">
        <v>84</v>
      </c>
      <c r="Y10" s="43" t="s">
        <v>122</v>
      </c>
    </row>
    <row r="11" spans="2:25" ht="4.5" customHeight="1">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2:25" ht="4.5" customHeight="1"/>
    <row r="13" spans="2:25" ht="24.75" customHeight="1">
      <c r="B13" s="117" t="s">
        <v>80</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row>
    <row r="14" spans="2:25" ht="5.25" customHeight="1">
      <c r="B14" s="16"/>
      <c r="C14" s="17"/>
      <c r="D14" s="17"/>
      <c r="E14" s="17"/>
      <c r="F14" s="17"/>
      <c r="G14" s="17"/>
      <c r="H14" s="17"/>
      <c r="I14" s="17"/>
      <c r="J14" s="17"/>
      <c r="K14" s="17"/>
      <c r="L14" s="17"/>
      <c r="M14" s="17"/>
      <c r="N14" s="17"/>
      <c r="O14" s="17"/>
      <c r="P14" s="17"/>
      <c r="Q14" s="17"/>
      <c r="R14" s="17"/>
      <c r="S14" s="17"/>
      <c r="T14" s="17"/>
      <c r="U14" s="17"/>
      <c r="V14" s="17"/>
      <c r="W14" s="17"/>
      <c r="X14" s="17"/>
      <c r="Y14" s="18"/>
    </row>
    <row r="15" spans="2:25" ht="31.5" customHeight="1">
      <c r="B15" s="19"/>
      <c r="C15" s="45" t="s">
        <v>0</v>
      </c>
      <c r="D15" s="45" t="s">
        <v>11</v>
      </c>
      <c r="E15" s="45" t="s">
        <v>12</v>
      </c>
      <c r="F15" s="45" t="s">
        <v>20</v>
      </c>
      <c r="G15" s="20"/>
      <c r="H15" s="103" t="s">
        <v>78</v>
      </c>
      <c r="I15" s="103"/>
      <c r="J15" s="103"/>
      <c r="K15" s="103"/>
      <c r="L15" s="103"/>
      <c r="M15" s="103"/>
      <c r="N15" s="103"/>
      <c r="O15" s="103"/>
      <c r="P15" s="103"/>
      <c r="Q15" s="103"/>
      <c r="R15" s="103"/>
      <c r="S15" s="103"/>
      <c r="T15" s="103"/>
      <c r="U15" s="20"/>
      <c r="V15" s="21"/>
      <c r="W15" s="21"/>
      <c r="X15" s="21"/>
      <c r="Y15" s="22"/>
    </row>
    <row r="16" spans="2:25" ht="52.5" customHeight="1">
      <c r="B16" s="19"/>
      <c r="C16" s="23" t="s">
        <v>16</v>
      </c>
      <c r="D16" s="53">
        <f>+'Planeación Proyectos'!P7</f>
        <v>0.25</v>
      </c>
      <c r="E16" s="24">
        <v>0.25</v>
      </c>
      <c r="F16" s="25">
        <f>+E16/D16</f>
        <v>1</v>
      </c>
      <c r="G16" s="20"/>
      <c r="H16" s="106"/>
      <c r="I16" s="106"/>
      <c r="J16" s="106"/>
      <c r="K16" s="106"/>
      <c r="L16" s="106"/>
      <c r="M16" s="106"/>
      <c r="N16" s="106"/>
      <c r="O16" s="106"/>
      <c r="P16" s="106"/>
      <c r="Q16" s="106"/>
      <c r="R16" s="106"/>
      <c r="S16" s="106"/>
      <c r="T16" s="106"/>
      <c r="U16" s="26"/>
      <c r="V16" s="26"/>
      <c r="W16" s="26"/>
      <c r="X16" s="26"/>
      <c r="Y16" s="22"/>
    </row>
    <row r="17" spans="2:25" ht="52.5" customHeight="1">
      <c r="B17" s="19"/>
      <c r="C17" s="23" t="s">
        <v>17</v>
      </c>
      <c r="D17" s="53">
        <f>+'Planeación Proyectos'!Q7</f>
        <v>0.25</v>
      </c>
      <c r="E17" s="49">
        <v>0</v>
      </c>
      <c r="F17" s="25">
        <v>0</v>
      </c>
      <c r="G17" s="20"/>
      <c r="H17" s="106"/>
      <c r="I17" s="106"/>
      <c r="J17" s="106"/>
      <c r="K17" s="106"/>
      <c r="L17" s="106"/>
      <c r="M17" s="106"/>
      <c r="N17" s="106"/>
      <c r="O17" s="106"/>
      <c r="P17" s="106"/>
      <c r="Q17" s="106"/>
      <c r="R17" s="106"/>
      <c r="S17" s="106"/>
      <c r="T17" s="106"/>
      <c r="U17" s="26"/>
      <c r="V17" s="103" t="s">
        <v>81</v>
      </c>
      <c r="W17" s="103"/>
      <c r="X17" s="35"/>
      <c r="Y17" s="22"/>
    </row>
    <row r="18" spans="2:25" ht="52.5" customHeight="1">
      <c r="B18" s="19"/>
      <c r="C18" s="23" t="s">
        <v>18</v>
      </c>
      <c r="D18" s="53">
        <f>+'Planeación Proyectos'!R7</f>
        <v>0.25</v>
      </c>
      <c r="E18" s="49">
        <v>0</v>
      </c>
      <c r="F18" s="25">
        <v>0</v>
      </c>
      <c r="G18" s="20"/>
      <c r="H18" s="106"/>
      <c r="I18" s="106"/>
      <c r="J18" s="106"/>
      <c r="K18" s="106"/>
      <c r="L18" s="106"/>
      <c r="M18" s="106"/>
      <c r="N18" s="106"/>
      <c r="O18" s="106"/>
      <c r="P18" s="106"/>
      <c r="Q18" s="106"/>
      <c r="R18" s="106"/>
      <c r="S18" s="106"/>
      <c r="T18" s="106"/>
      <c r="U18" s="26"/>
      <c r="V18" s="107">
        <f>+'Planeación Proyectos'!K7</f>
        <v>1</v>
      </c>
      <c r="W18" s="107"/>
      <c r="X18" s="36"/>
      <c r="Y18" s="22"/>
    </row>
    <row r="19" spans="2:25" ht="52.5" customHeight="1">
      <c r="B19" s="19"/>
      <c r="C19" s="23" t="s">
        <v>19</v>
      </c>
      <c r="D19" s="53">
        <f>+'Planeación Proyectos'!S7</f>
        <v>0.25</v>
      </c>
      <c r="E19" s="49">
        <v>0</v>
      </c>
      <c r="F19" s="25">
        <v>0</v>
      </c>
      <c r="G19" s="20"/>
      <c r="H19" s="106"/>
      <c r="I19" s="106"/>
      <c r="J19" s="106"/>
      <c r="K19" s="106"/>
      <c r="L19" s="106"/>
      <c r="M19" s="106"/>
      <c r="N19" s="106"/>
      <c r="O19" s="106"/>
      <c r="P19" s="106"/>
      <c r="Q19" s="106"/>
      <c r="R19" s="106"/>
      <c r="S19" s="106"/>
      <c r="T19" s="106"/>
      <c r="U19" s="26"/>
      <c r="V19" s="108"/>
      <c r="W19" s="108"/>
      <c r="X19" s="46"/>
      <c r="Y19" s="22"/>
    </row>
    <row r="20" spans="2:25" ht="52.5" customHeight="1">
      <c r="B20" s="19"/>
      <c r="C20" s="27" t="s">
        <v>14</v>
      </c>
      <c r="D20" s="78">
        <f>SUM(D16:D19)</f>
        <v>1</v>
      </c>
      <c r="E20" s="28">
        <f>SUM(E16:E19)</f>
        <v>0.25</v>
      </c>
      <c r="F20" s="29">
        <f t="shared" ref="F20" si="0">E20/D20</f>
        <v>0.25</v>
      </c>
      <c r="G20" s="20"/>
      <c r="H20" s="106"/>
      <c r="I20" s="106"/>
      <c r="J20" s="106"/>
      <c r="K20" s="106"/>
      <c r="L20" s="106"/>
      <c r="M20" s="106"/>
      <c r="N20" s="106"/>
      <c r="O20" s="106"/>
      <c r="P20" s="106"/>
      <c r="Q20" s="106"/>
      <c r="R20" s="106"/>
      <c r="S20" s="106"/>
      <c r="T20" s="106"/>
      <c r="U20" s="26"/>
      <c r="V20" s="20"/>
      <c r="W20" s="20"/>
      <c r="X20" s="20"/>
      <c r="Y20" s="22"/>
    </row>
    <row r="21" spans="2:25">
      <c r="B21" s="30"/>
      <c r="C21" s="31"/>
      <c r="D21" s="31"/>
      <c r="E21" s="31"/>
      <c r="F21" s="31"/>
      <c r="G21" s="31"/>
      <c r="H21" s="31"/>
      <c r="I21" s="31"/>
      <c r="J21" s="31"/>
      <c r="K21" s="31"/>
      <c r="L21" s="31"/>
      <c r="M21" s="31"/>
      <c r="N21" s="31"/>
      <c r="O21" s="31"/>
      <c r="P21" s="31"/>
      <c r="Q21" s="31"/>
      <c r="R21" s="31"/>
      <c r="S21" s="31"/>
      <c r="T21" s="31"/>
      <c r="U21" s="31"/>
      <c r="V21" s="31"/>
      <c r="W21" s="31"/>
      <c r="X21" s="31"/>
      <c r="Y21" s="32"/>
    </row>
    <row r="22" spans="2:25" ht="7.5" customHeight="1"/>
    <row r="23" spans="2:25" ht="27" customHeight="1">
      <c r="B23" s="117" t="s">
        <v>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row>
    <row r="24" spans="2:25" ht="32.25" customHeight="1">
      <c r="B24" s="33" t="s">
        <v>0</v>
      </c>
      <c r="C24" s="118" t="s">
        <v>123</v>
      </c>
      <c r="D24" s="119"/>
      <c r="E24" s="119"/>
      <c r="F24" s="119"/>
      <c r="G24" s="119"/>
      <c r="H24" s="119"/>
      <c r="I24" s="119"/>
      <c r="J24" s="119"/>
      <c r="K24" s="119"/>
      <c r="L24" s="120"/>
      <c r="M24" s="118" t="s">
        <v>86</v>
      </c>
      <c r="N24" s="119"/>
      <c r="O24" s="119"/>
      <c r="P24" s="119"/>
      <c r="Q24" s="119"/>
      <c r="R24" s="119"/>
      <c r="S24" s="119"/>
      <c r="T24" s="120"/>
      <c r="U24" s="118" t="s">
        <v>85</v>
      </c>
      <c r="V24" s="119"/>
      <c r="W24" s="119"/>
      <c r="X24" s="119"/>
      <c r="Y24" s="120"/>
    </row>
    <row r="25" spans="2:25" ht="98.25" customHeight="1">
      <c r="B25" s="34" t="s">
        <v>16</v>
      </c>
      <c r="C25" s="121" t="s">
        <v>126</v>
      </c>
      <c r="D25" s="122"/>
      <c r="E25" s="122"/>
      <c r="F25" s="122"/>
      <c r="G25" s="122"/>
      <c r="H25" s="122"/>
      <c r="I25" s="122"/>
      <c r="J25" s="122"/>
      <c r="K25" s="122"/>
      <c r="L25" s="123"/>
      <c r="M25" s="124" t="s">
        <v>127</v>
      </c>
      <c r="N25" s="125"/>
      <c r="O25" s="125"/>
      <c r="P25" s="125"/>
      <c r="Q25" s="125"/>
      <c r="R25" s="125"/>
      <c r="S25" s="125"/>
      <c r="T25" s="126"/>
      <c r="U25" s="112" t="s">
        <v>130</v>
      </c>
      <c r="V25" s="113"/>
      <c r="W25" s="113"/>
      <c r="X25" s="113"/>
      <c r="Y25" s="114"/>
    </row>
    <row r="26" spans="2:25" ht="98.25" customHeight="1">
      <c r="B26" s="23" t="s">
        <v>17</v>
      </c>
      <c r="C26" s="124"/>
      <c r="D26" s="125"/>
      <c r="E26" s="125"/>
      <c r="F26" s="125"/>
      <c r="G26" s="125"/>
      <c r="H26" s="125"/>
      <c r="I26" s="125"/>
      <c r="J26" s="125"/>
      <c r="K26" s="125"/>
      <c r="L26" s="126"/>
      <c r="M26" s="124"/>
      <c r="N26" s="125"/>
      <c r="O26" s="125"/>
      <c r="P26" s="125"/>
      <c r="Q26" s="125"/>
      <c r="R26" s="125"/>
      <c r="S26" s="125"/>
      <c r="T26" s="126"/>
      <c r="U26" s="124"/>
      <c r="V26" s="125"/>
      <c r="W26" s="125"/>
      <c r="X26" s="125"/>
      <c r="Y26" s="126"/>
    </row>
    <row r="27" spans="2:25" ht="98.25" customHeight="1">
      <c r="B27" s="23" t="s">
        <v>18</v>
      </c>
      <c r="C27" s="124"/>
      <c r="D27" s="125"/>
      <c r="E27" s="125"/>
      <c r="F27" s="125"/>
      <c r="G27" s="125"/>
      <c r="H27" s="125"/>
      <c r="I27" s="125"/>
      <c r="J27" s="125"/>
      <c r="K27" s="125"/>
      <c r="L27" s="126"/>
      <c r="M27" s="124"/>
      <c r="N27" s="125"/>
      <c r="O27" s="125"/>
      <c r="P27" s="125"/>
      <c r="Q27" s="125"/>
      <c r="R27" s="125"/>
      <c r="S27" s="125"/>
      <c r="T27" s="126"/>
      <c r="U27" s="124"/>
      <c r="V27" s="125"/>
      <c r="W27" s="125"/>
      <c r="X27" s="125"/>
      <c r="Y27" s="126"/>
    </row>
    <row r="28" spans="2:25" ht="98.25" customHeight="1">
      <c r="B28" s="23" t="s">
        <v>19</v>
      </c>
      <c r="C28" s="124"/>
      <c r="D28" s="125"/>
      <c r="E28" s="125"/>
      <c r="F28" s="125"/>
      <c r="G28" s="125"/>
      <c r="H28" s="125"/>
      <c r="I28" s="125"/>
      <c r="J28" s="125"/>
      <c r="K28" s="125"/>
      <c r="L28" s="126"/>
      <c r="M28" s="124"/>
      <c r="N28" s="125"/>
      <c r="O28" s="125"/>
      <c r="P28" s="125"/>
      <c r="Q28" s="125"/>
      <c r="R28" s="125"/>
      <c r="S28" s="125"/>
      <c r="T28" s="126"/>
      <c r="U28" s="124"/>
      <c r="V28" s="125"/>
      <c r="W28" s="125"/>
      <c r="X28" s="125"/>
      <c r="Y28" s="126"/>
    </row>
  </sheetData>
  <mergeCells count="45">
    <mergeCell ref="C28:L28"/>
    <mergeCell ref="M28:T28"/>
    <mergeCell ref="U28:Y28"/>
    <mergeCell ref="C26:L26"/>
    <mergeCell ref="M26:T26"/>
    <mergeCell ref="U26:Y26"/>
    <mergeCell ref="C27:L27"/>
    <mergeCell ref="M27:T27"/>
    <mergeCell ref="U27:Y27"/>
    <mergeCell ref="B23:Y23"/>
    <mergeCell ref="C24:L24"/>
    <mergeCell ref="M24:T24"/>
    <mergeCell ref="U24:Y24"/>
    <mergeCell ref="C25:L25"/>
    <mergeCell ref="M25:T25"/>
    <mergeCell ref="U25:Y25"/>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6:Y6"/>
    <mergeCell ref="B8:C8"/>
    <mergeCell ref="D8:G8"/>
    <mergeCell ref="H8:I8"/>
    <mergeCell ref="J8:K8"/>
    <mergeCell ref="L8:M8"/>
    <mergeCell ref="O8:P8"/>
    <mergeCell ref="Q8:S8"/>
    <mergeCell ref="B2:B4"/>
    <mergeCell ref="C2:X2"/>
    <mergeCell ref="Y2:Y4"/>
    <mergeCell ref="C3:X3"/>
    <mergeCell ref="C4:P4"/>
    <mergeCell ref="Q4:X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0CEB154-E716-4811-A980-777CB7D3F7E3}">
          <x14:formula1>
            <xm:f>Desplegables!$B$2:$B$15</xm:f>
          </x14:formula1>
          <xm:sqref>J8:K8</xm:sqref>
        </x14:dataValidation>
        <x14:dataValidation type="list" allowBlank="1" showInputMessage="1" showErrorMessage="1" xr:uid="{56E70A89-6576-464B-917E-C60AF8183472}">
          <x14:formula1>
            <xm:f>Desplegables!$C$2:$C$10</xm:f>
          </x14:formula1>
          <xm:sqref>D10:E10</xm:sqref>
        </x14:dataValidation>
        <x14:dataValidation type="list" allowBlank="1" showInputMessage="1" showErrorMessage="1" xr:uid="{BC3C95DB-AB36-4105-ACD5-08EF0805C7D0}">
          <x14:formula1>
            <xm:f>Desplegables!$D$2:$D$5</xm:f>
          </x14:formula1>
          <xm:sqref>K10:L10</xm:sqref>
        </x14:dataValidation>
        <x14:dataValidation type="list" allowBlank="1" showInputMessage="1" showErrorMessage="1" xr:uid="{BBA22C9E-713C-4C95-9107-5609F942363F}">
          <x14:formula1>
            <xm:f>Desplegables!$A$2:$A$22</xm:f>
          </x14:formula1>
          <xm:sqref>D8:G8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6E8F4-5077-4A73-8426-4F99768DB193}">
  <sheetPr>
    <tabColor rgb="FF00B0F0"/>
  </sheetPr>
  <dimension ref="B1:Y28"/>
  <sheetViews>
    <sheetView topLeftCell="L22" workbookViewId="0">
      <selection activeCell="U25" sqref="U25:Y25"/>
    </sheetView>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94"/>
      <c r="C2" s="95" t="s">
        <v>21</v>
      </c>
      <c r="D2" s="95"/>
      <c r="E2" s="95"/>
      <c r="F2" s="95"/>
      <c r="G2" s="95"/>
      <c r="H2" s="95"/>
      <c r="I2" s="95"/>
      <c r="J2" s="95"/>
      <c r="K2" s="95"/>
      <c r="L2" s="95"/>
      <c r="M2" s="95"/>
      <c r="N2" s="95"/>
      <c r="O2" s="95"/>
      <c r="P2" s="95"/>
      <c r="Q2" s="95"/>
      <c r="R2" s="95"/>
      <c r="S2" s="95"/>
      <c r="T2" s="95"/>
      <c r="U2" s="95"/>
      <c r="V2" s="95"/>
      <c r="W2" s="95"/>
      <c r="X2" s="95"/>
      <c r="Y2" s="96"/>
    </row>
    <row r="3" spans="2:25" ht="28.5" customHeight="1">
      <c r="B3" s="94"/>
      <c r="C3" s="95" t="s">
        <v>31</v>
      </c>
      <c r="D3" s="95"/>
      <c r="E3" s="95"/>
      <c r="F3" s="95"/>
      <c r="G3" s="95"/>
      <c r="H3" s="95"/>
      <c r="I3" s="95"/>
      <c r="J3" s="95"/>
      <c r="K3" s="95"/>
      <c r="L3" s="95"/>
      <c r="M3" s="95"/>
      <c r="N3" s="95"/>
      <c r="O3" s="95"/>
      <c r="P3" s="95"/>
      <c r="Q3" s="95"/>
      <c r="R3" s="95"/>
      <c r="S3" s="95"/>
      <c r="T3" s="95"/>
      <c r="U3" s="95"/>
      <c r="V3" s="95"/>
      <c r="W3" s="95"/>
      <c r="X3" s="95"/>
      <c r="Y3" s="97"/>
    </row>
    <row r="4" spans="2:25" ht="28.5" customHeight="1">
      <c r="B4" s="94"/>
      <c r="C4" s="99" t="s">
        <v>15</v>
      </c>
      <c r="D4" s="99"/>
      <c r="E4" s="99"/>
      <c r="F4" s="99"/>
      <c r="G4" s="99"/>
      <c r="H4" s="99"/>
      <c r="I4" s="99"/>
      <c r="J4" s="99"/>
      <c r="K4" s="99"/>
      <c r="L4" s="99"/>
      <c r="M4" s="99"/>
      <c r="N4" s="99"/>
      <c r="O4" s="99"/>
      <c r="P4" s="99"/>
      <c r="Q4" s="99" t="s">
        <v>32</v>
      </c>
      <c r="R4" s="99"/>
      <c r="S4" s="99"/>
      <c r="T4" s="99"/>
      <c r="U4" s="99"/>
      <c r="V4" s="99"/>
      <c r="W4" s="99"/>
      <c r="X4" s="99"/>
      <c r="Y4" s="98"/>
    </row>
    <row r="5" spans="2:25" ht="7.5" customHeight="1"/>
    <row r="6" spans="2:25" ht="22.5" customHeight="1">
      <c r="B6" s="100" t="s">
        <v>13</v>
      </c>
      <c r="C6" s="100"/>
      <c r="D6" s="100"/>
      <c r="E6" s="100"/>
      <c r="F6" s="100"/>
      <c r="G6" s="100"/>
      <c r="H6" s="100"/>
      <c r="I6" s="100"/>
      <c r="J6" s="100"/>
      <c r="K6" s="100"/>
      <c r="L6" s="100"/>
      <c r="M6" s="100"/>
      <c r="N6" s="100"/>
      <c r="O6" s="100"/>
      <c r="P6" s="100"/>
      <c r="Q6" s="100"/>
      <c r="R6" s="100"/>
      <c r="S6" s="100"/>
      <c r="T6" s="100"/>
      <c r="U6" s="100"/>
      <c r="V6" s="100"/>
      <c r="W6" s="100"/>
      <c r="X6" s="100"/>
      <c r="Y6" s="100"/>
    </row>
    <row r="7" spans="2:25" ht="3.75" customHeight="1"/>
    <row r="8" spans="2:25" ht="102">
      <c r="B8" s="101" t="s">
        <v>33</v>
      </c>
      <c r="C8" s="101"/>
      <c r="D8" s="102" t="s">
        <v>47</v>
      </c>
      <c r="E8" s="102"/>
      <c r="F8" s="102"/>
      <c r="G8" s="102"/>
      <c r="H8" s="101" t="s">
        <v>40</v>
      </c>
      <c r="I8" s="101"/>
      <c r="J8" s="102"/>
      <c r="K8" s="102"/>
      <c r="L8" s="103" t="s">
        <v>82</v>
      </c>
      <c r="M8" s="103"/>
      <c r="N8" s="14" t="str">
        <f>+'Planeación Proyectos'!B8</f>
        <v>PAII -42</v>
      </c>
      <c r="O8" s="104" t="s">
        <v>25</v>
      </c>
      <c r="P8" s="104"/>
      <c r="Q8" s="105" t="str">
        <f>+'Planeación Proyectos'!D8</f>
        <v xml:space="preserve">Culminar la identificación de la necesidad y los estudios de prefactibilidad de las alternativas de expansión del sistema Metro - Línea 2 </v>
      </c>
      <c r="R8" s="105"/>
      <c r="S8" s="105"/>
      <c r="T8" s="45" t="s">
        <v>83</v>
      </c>
      <c r="U8" s="24">
        <f>+'Planeación Proyectos'!C8</f>
        <v>0.25</v>
      </c>
      <c r="V8" s="44" t="s">
        <v>41</v>
      </c>
      <c r="W8" s="41" t="str">
        <f>+'Planeación Proyectos'!E8</f>
        <v>Estudios de prefactibilidad  expansión del sistema Metro</v>
      </c>
      <c r="X8" s="44" t="s">
        <v>87</v>
      </c>
      <c r="Y8" s="81" t="str">
        <f>+'Planeación Proyectos'!F8</f>
        <v>Medir el desarrollo de las actividades programadas para los estudios de prefactibilidad de las alternativas de expansión del sistema Metro</v>
      </c>
    </row>
    <row r="9" spans="2:25" ht="4.5" customHeight="1">
      <c r="B9" s="15"/>
      <c r="C9" s="15"/>
      <c r="D9" s="15"/>
      <c r="E9" s="15"/>
      <c r="F9" s="15"/>
      <c r="G9" s="15"/>
      <c r="H9" s="15"/>
      <c r="I9" s="15"/>
      <c r="J9" s="15"/>
      <c r="K9" s="15"/>
      <c r="L9" s="15"/>
      <c r="M9" s="15"/>
      <c r="N9" s="15"/>
      <c r="O9" s="15"/>
      <c r="P9" s="15"/>
      <c r="Q9" s="15"/>
      <c r="R9" s="15"/>
      <c r="S9" s="15"/>
      <c r="T9" s="15"/>
      <c r="U9" s="15"/>
      <c r="V9" s="15"/>
      <c r="W9" s="15"/>
      <c r="X9" s="15"/>
      <c r="Y9" s="15"/>
    </row>
    <row r="10" spans="2:25" ht="54.75" customHeight="1">
      <c r="B10" s="103" t="s">
        <v>27</v>
      </c>
      <c r="C10" s="103"/>
      <c r="D10" s="109" t="str">
        <f>+'Planeación Proyectos'!H8</f>
        <v xml:space="preserve">Eficacia </v>
      </c>
      <c r="E10" s="109"/>
      <c r="F10" s="103" t="s">
        <v>9</v>
      </c>
      <c r="G10" s="103"/>
      <c r="H10" s="109" t="str">
        <f>+'Planeación Proyectos'!G8</f>
        <v>Porcentual</v>
      </c>
      <c r="I10" s="109"/>
      <c r="J10" s="45" t="s">
        <v>10</v>
      </c>
      <c r="K10" s="102" t="s">
        <v>3</v>
      </c>
      <c r="L10" s="102"/>
      <c r="M10" s="110" t="s">
        <v>77</v>
      </c>
      <c r="N10" s="111"/>
      <c r="O10" s="112" t="str">
        <f>+'Planeación Proyectos'!I8</f>
        <v>Cronograma de actividades</v>
      </c>
      <c r="P10" s="113"/>
      <c r="Q10" s="114"/>
      <c r="R10" s="44" t="s">
        <v>96</v>
      </c>
      <c r="S10" s="102" t="str">
        <f>+'Planeación Proyectos'!J8</f>
        <v>(# de actividades desarrolladas/Total de actividades programadas)*100%</v>
      </c>
      <c r="T10" s="102"/>
      <c r="U10" s="45" t="s">
        <v>8</v>
      </c>
      <c r="V10" s="127">
        <f>+'Planeación Proyectos'!L8</f>
        <v>1</v>
      </c>
      <c r="W10" s="128"/>
      <c r="X10" s="44" t="s">
        <v>84</v>
      </c>
      <c r="Y10" s="43" t="s">
        <v>122</v>
      </c>
    </row>
    <row r="11" spans="2:25" ht="4.5" customHeight="1">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2:25" ht="4.5" customHeight="1"/>
    <row r="13" spans="2:25" ht="24.75" customHeight="1">
      <c r="B13" s="117" t="s">
        <v>80</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row>
    <row r="14" spans="2:25" ht="5.25" customHeight="1">
      <c r="B14" s="16"/>
      <c r="C14" s="17"/>
      <c r="D14" s="17"/>
      <c r="E14" s="17"/>
      <c r="F14" s="17"/>
      <c r="G14" s="17"/>
      <c r="H14" s="17"/>
      <c r="I14" s="17"/>
      <c r="J14" s="17"/>
      <c r="K14" s="17"/>
      <c r="L14" s="17"/>
      <c r="M14" s="17"/>
      <c r="N14" s="17"/>
      <c r="O14" s="17"/>
      <c r="P14" s="17"/>
      <c r="Q14" s="17"/>
      <c r="R14" s="17"/>
      <c r="S14" s="17"/>
      <c r="T14" s="17"/>
      <c r="U14" s="17"/>
      <c r="V14" s="17"/>
      <c r="W14" s="17"/>
      <c r="X14" s="17"/>
      <c r="Y14" s="18"/>
    </row>
    <row r="15" spans="2:25" ht="31.5" customHeight="1">
      <c r="B15" s="19"/>
      <c r="C15" s="45" t="s">
        <v>0</v>
      </c>
      <c r="D15" s="45" t="s">
        <v>11</v>
      </c>
      <c r="E15" s="45" t="s">
        <v>12</v>
      </c>
      <c r="F15" s="45" t="s">
        <v>20</v>
      </c>
      <c r="G15" s="20"/>
      <c r="H15" s="103" t="s">
        <v>78</v>
      </c>
      <c r="I15" s="103"/>
      <c r="J15" s="103"/>
      <c r="K15" s="103"/>
      <c r="L15" s="103"/>
      <c r="M15" s="103"/>
      <c r="N15" s="103"/>
      <c r="O15" s="103"/>
      <c r="P15" s="103"/>
      <c r="Q15" s="103"/>
      <c r="R15" s="103"/>
      <c r="S15" s="103"/>
      <c r="T15" s="103"/>
      <c r="U15" s="20"/>
      <c r="V15" s="21"/>
      <c r="W15" s="21"/>
      <c r="X15" s="21"/>
      <c r="Y15" s="22"/>
    </row>
    <row r="16" spans="2:25" ht="52.5" customHeight="1">
      <c r="B16" s="19"/>
      <c r="C16" s="23" t="s">
        <v>16</v>
      </c>
      <c r="D16" s="53">
        <f>+'Planeación Proyectos'!P8</f>
        <v>0.4</v>
      </c>
      <c r="E16" s="24">
        <f>D16</f>
        <v>0.4</v>
      </c>
      <c r="F16" s="25">
        <f t="shared" ref="F16:F20" si="0">E16/D16</f>
        <v>1</v>
      </c>
      <c r="G16" s="20"/>
      <c r="H16" s="106"/>
      <c r="I16" s="106"/>
      <c r="J16" s="106"/>
      <c r="K16" s="106"/>
      <c r="L16" s="106"/>
      <c r="M16" s="106"/>
      <c r="N16" s="106"/>
      <c r="O16" s="106"/>
      <c r="P16" s="106"/>
      <c r="Q16" s="106"/>
      <c r="R16" s="106"/>
      <c r="S16" s="106"/>
      <c r="T16" s="106"/>
      <c r="U16" s="26"/>
      <c r="V16" s="26"/>
      <c r="W16" s="26"/>
      <c r="X16" s="26"/>
      <c r="Y16" s="22"/>
    </row>
    <row r="17" spans="2:25" ht="52.5" customHeight="1">
      <c r="B17" s="19"/>
      <c r="C17" s="23" t="s">
        <v>17</v>
      </c>
      <c r="D17" s="53">
        <f>+'Planeación Proyectos'!Q8</f>
        <v>0.6</v>
      </c>
      <c r="E17" s="49">
        <v>0</v>
      </c>
      <c r="F17" s="25">
        <f t="shared" si="0"/>
        <v>0</v>
      </c>
      <c r="G17" s="20"/>
      <c r="H17" s="106"/>
      <c r="I17" s="106"/>
      <c r="J17" s="106"/>
      <c r="K17" s="106"/>
      <c r="L17" s="106"/>
      <c r="M17" s="106"/>
      <c r="N17" s="106"/>
      <c r="O17" s="106"/>
      <c r="P17" s="106"/>
      <c r="Q17" s="106"/>
      <c r="R17" s="106"/>
      <c r="S17" s="106"/>
      <c r="T17" s="106"/>
      <c r="U17" s="26"/>
      <c r="V17" s="103" t="s">
        <v>81</v>
      </c>
      <c r="W17" s="103"/>
      <c r="X17" s="35"/>
      <c r="Y17" s="22"/>
    </row>
    <row r="18" spans="2:25" ht="52.5" customHeight="1">
      <c r="B18" s="19"/>
      <c r="C18" s="23" t="s">
        <v>18</v>
      </c>
      <c r="D18" s="53">
        <f>+'Planeación Proyectos'!R8</f>
        <v>0</v>
      </c>
      <c r="E18" s="49">
        <v>0</v>
      </c>
      <c r="F18" s="25">
        <v>0</v>
      </c>
      <c r="G18" s="20"/>
      <c r="H18" s="106"/>
      <c r="I18" s="106"/>
      <c r="J18" s="106"/>
      <c r="K18" s="106"/>
      <c r="L18" s="106"/>
      <c r="M18" s="106"/>
      <c r="N18" s="106"/>
      <c r="O18" s="106"/>
      <c r="P18" s="106"/>
      <c r="Q18" s="106"/>
      <c r="R18" s="106"/>
      <c r="S18" s="106"/>
      <c r="T18" s="106"/>
      <c r="U18" s="26"/>
      <c r="V18" s="107">
        <f>+'Planeación Proyectos'!K8</f>
        <v>0.66</v>
      </c>
      <c r="W18" s="107"/>
      <c r="X18" s="36"/>
      <c r="Y18" s="22"/>
    </row>
    <row r="19" spans="2:25" ht="52.5" customHeight="1">
      <c r="B19" s="19"/>
      <c r="C19" s="23" t="s">
        <v>19</v>
      </c>
      <c r="D19" s="53">
        <f>+'Planeación Proyectos'!S8</f>
        <v>0</v>
      </c>
      <c r="E19" s="49">
        <v>0</v>
      </c>
      <c r="F19" s="25">
        <v>0</v>
      </c>
      <c r="G19" s="20"/>
      <c r="H19" s="106"/>
      <c r="I19" s="106"/>
      <c r="J19" s="106"/>
      <c r="K19" s="106"/>
      <c r="L19" s="106"/>
      <c r="M19" s="106"/>
      <c r="N19" s="106"/>
      <c r="O19" s="106"/>
      <c r="P19" s="106"/>
      <c r="Q19" s="106"/>
      <c r="R19" s="106"/>
      <c r="S19" s="106"/>
      <c r="T19" s="106"/>
      <c r="U19" s="26"/>
      <c r="V19" s="108"/>
      <c r="W19" s="108"/>
      <c r="X19" s="46"/>
      <c r="Y19" s="22"/>
    </row>
    <row r="20" spans="2:25" ht="52.5" customHeight="1">
      <c r="B20" s="19"/>
      <c r="C20" s="27" t="s">
        <v>14</v>
      </c>
      <c r="D20" s="78">
        <f>SUM(D16:D19)</f>
        <v>1</v>
      </c>
      <c r="E20" s="28">
        <f>SUM(E16:E19)</f>
        <v>0.4</v>
      </c>
      <c r="F20" s="29">
        <f t="shared" si="0"/>
        <v>0.4</v>
      </c>
      <c r="G20" s="20"/>
      <c r="H20" s="106"/>
      <c r="I20" s="106"/>
      <c r="J20" s="106"/>
      <c r="K20" s="106"/>
      <c r="L20" s="106"/>
      <c r="M20" s="106"/>
      <c r="N20" s="106"/>
      <c r="O20" s="106"/>
      <c r="P20" s="106"/>
      <c r="Q20" s="106"/>
      <c r="R20" s="106"/>
      <c r="S20" s="106"/>
      <c r="T20" s="106"/>
      <c r="U20" s="26"/>
      <c r="V20" s="20"/>
      <c r="W20" s="20"/>
      <c r="X20" s="20"/>
      <c r="Y20" s="22"/>
    </row>
    <row r="21" spans="2:25">
      <c r="B21" s="30"/>
      <c r="C21" s="31"/>
      <c r="D21" s="31"/>
      <c r="E21" s="31"/>
      <c r="F21" s="31"/>
      <c r="G21" s="31"/>
      <c r="H21" s="31"/>
      <c r="I21" s="31"/>
      <c r="J21" s="31"/>
      <c r="K21" s="31"/>
      <c r="L21" s="31"/>
      <c r="M21" s="31"/>
      <c r="N21" s="31"/>
      <c r="O21" s="31"/>
      <c r="P21" s="31"/>
      <c r="Q21" s="31"/>
      <c r="R21" s="31"/>
      <c r="S21" s="31"/>
      <c r="T21" s="31"/>
      <c r="U21" s="31"/>
      <c r="V21" s="31"/>
      <c r="W21" s="31"/>
      <c r="X21" s="31"/>
      <c r="Y21" s="32"/>
    </row>
    <row r="22" spans="2:25" ht="7.5" customHeight="1"/>
    <row r="23" spans="2:25" ht="27" customHeight="1">
      <c r="B23" s="117" t="s">
        <v>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row>
    <row r="24" spans="2:25" ht="32.25" customHeight="1">
      <c r="B24" s="33" t="s">
        <v>0</v>
      </c>
      <c r="C24" s="118" t="s">
        <v>123</v>
      </c>
      <c r="D24" s="119"/>
      <c r="E24" s="119"/>
      <c r="F24" s="119"/>
      <c r="G24" s="119"/>
      <c r="H24" s="119"/>
      <c r="I24" s="119"/>
      <c r="J24" s="119"/>
      <c r="K24" s="119"/>
      <c r="L24" s="120"/>
      <c r="M24" s="118" t="s">
        <v>86</v>
      </c>
      <c r="N24" s="119"/>
      <c r="O24" s="119"/>
      <c r="P24" s="119"/>
      <c r="Q24" s="119"/>
      <c r="R24" s="119"/>
      <c r="S24" s="119"/>
      <c r="T24" s="120"/>
      <c r="U24" s="118" t="s">
        <v>85</v>
      </c>
      <c r="V24" s="119"/>
      <c r="W24" s="119"/>
      <c r="X24" s="119"/>
      <c r="Y24" s="120"/>
    </row>
    <row r="25" spans="2:25" ht="98.25" customHeight="1">
      <c r="B25" s="34" t="s">
        <v>16</v>
      </c>
      <c r="C25" s="121" t="s">
        <v>128</v>
      </c>
      <c r="D25" s="122"/>
      <c r="E25" s="122"/>
      <c r="F25" s="122"/>
      <c r="G25" s="122"/>
      <c r="H25" s="122"/>
      <c r="I25" s="122"/>
      <c r="J25" s="122"/>
      <c r="K25" s="122"/>
      <c r="L25" s="123"/>
      <c r="M25" s="124" t="s">
        <v>127</v>
      </c>
      <c r="N25" s="125"/>
      <c r="O25" s="125"/>
      <c r="P25" s="125"/>
      <c r="Q25" s="125"/>
      <c r="R25" s="125"/>
      <c r="S25" s="125"/>
      <c r="T25" s="126"/>
      <c r="U25" s="121" t="s">
        <v>129</v>
      </c>
      <c r="V25" s="129"/>
      <c r="W25" s="129"/>
      <c r="X25" s="129"/>
      <c r="Y25" s="130"/>
    </row>
    <row r="26" spans="2:25" ht="98.25" customHeight="1">
      <c r="B26" s="23" t="s">
        <v>17</v>
      </c>
      <c r="C26" s="124"/>
      <c r="D26" s="125"/>
      <c r="E26" s="125"/>
      <c r="F26" s="125"/>
      <c r="G26" s="125"/>
      <c r="H26" s="125"/>
      <c r="I26" s="125"/>
      <c r="J26" s="125"/>
      <c r="K26" s="125"/>
      <c r="L26" s="126"/>
      <c r="M26" s="124"/>
      <c r="N26" s="125"/>
      <c r="O26" s="125"/>
      <c r="P26" s="125"/>
      <c r="Q26" s="125"/>
      <c r="R26" s="125"/>
      <c r="S26" s="125"/>
      <c r="T26" s="126"/>
      <c r="U26" s="124"/>
      <c r="V26" s="125"/>
      <c r="W26" s="125"/>
      <c r="X26" s="125"/>
      <c r="Y26" s="126"/>
    </row>
    <row r="27" spans="2:25" ht="98.25" customHeight="1">
      <c r="B27" s="23" t="s">
        <v>18</v>
      </c>
      <c r="C27" s="124"/>
      <c r="D27" s="125"/>
      <c r="E27" s="125"/>
      <c r="F27" s="125"/>
      <c r="G27" s="125"/>
      <c r="H27" s="125"/>
      <c r="I27" s="125"/>
      <c r="J27" s="125"/>
      <c r="K27" s="125"/>
      <c r="L27" s="126"/>
      <c r="M27" s="124"/>
      <c r="N27" s="125"/>
      <c r="O27" s="125"/>
      <c r="P27" s="125"/>
      <c r="Q27" s="125"/>
      <c r="R27" s="125"/>
      <c r="S27" s="125"/>
      <c r="T27" s="126"/>
      <c r="U27" s="124"/>
      <c r="V27" s="125"/>
      <c r="W27" s="125"/>
      <c r="X27" s="125"/>
      <c r="Y27" s="126"/>
    </row>
    <row r="28" spans="2:25" ht="98.25" customHeight="1">
      <c r="B28" s="23" t="s">
        <v>19</v>
      </c>
      <c r="C28" s="124"/>
      <c r="D28" s="125"/>
      <c r="E28" s="125"/>
      <c r="F28" s="125"/>
      <c r="G28" s="125"/>
      <c r="H28" s="125"/>
      <c r="I28" s="125"/>
      <c r="J28" s="125"/>
      <c r="K28" s="125"/>
      <c r="L28" s="126"/>
      <c r="M28" s="124"/>
      <c r="N28" s="125"/>
      <c r="O28" s="125"/>
      <c r="P28" s="125"/>
      <c r="Q28" s="125"/>
      <c r="R28" s="125"/>
      <c r="S28" s="125"/>
      <c r="T28" s="126"/>
      <c r="U28" s="124"/>
      <c r="V28" s="125"/>
      <c r="W28" s="125"/>
      <c r="X28" s="125"/>
      <c r="Y28" s="126"/>
    </row>
  </sheetData>
  <mergeCells count="45">
    <mergeCell ref="C28:L28"/>
    <mergeCell ref="M28:T28"/>
    <mergeCell ref="U28:Y28"/>
    <mergeCell ref="C26:L26"/>
    <mergeCell ref="M26:T26"/>
    <mergeCell ref="U26:Y26"/>
    <mergeCell ref="C27:L27"/>
    <mergeCell ref="M27:T27"/>
    <mergeCell ref="U27:Y27"/>
    <mergeCell ref="B23:Y23"/>
    <mergeCell ref="C24:L24"/>
    <mergeCell ref="M24:T24"/>
    <mergeCell ref="U24:Y24"/>
    <mergeCell ref="C25:L25"/>
    <mergeCell ref="M25:T25"/>
    <mergeCell ref="U25:Y25"/>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6:Y6"/>
    <mergeCell ref="B8:C8"/>
    <mergeCell ref="D8:G8"/>
    <mergeCell ref="H8:I8"/>
    <mergeCell ref="J8:K8"/>
    <mergeCell ref="L8:M8"/>
    <mergeCell ref="O8:P8"/>
    <mergeCell ref="Q8:S8"/>
    <mergeCell ref="B2:B4"/>
    <mergeCell ref="C2:X2"/>
    <mergeCell ref="Y2:Y4"/>
    <mergeCell ref="C3:X3"/>
    <mergeCell ref="C4:P4"/>
    <mergeCell ref="Q4:X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C80D784-89B0-4B4F-9BF3-173336FA8607}">
          <x14:formula1>
            <xm:f>Desplegables!$A$2:$A$22</xm:f>
          </x14:formula1>
          <xm:sqref>D8:G8</xm:sqref>
        </x14:dataValidation>
        <x14:dataValidation type="list" allowBlank="1" showInputMessage="1" showErrorMessage="1" xr:uid="{5B0C59ED-B0DA-41E9-960B-84A3CF3DDA53}">
          <x14:formula1>
            <xm:f>Desplegables!$D$2:$D$5</xm:f>
          </x14:formula1>
          <xm:sqref>K10:L10</xm:sqref>
        </x14:dataValidation>
        <x14:dataValidation type="list" allowBlank="1" showInputMessage="1" showErrorMessage="1" xr:uid="{E0623834-5E37-4581-AC5C-A22D9A0F0A37}">
          <x14:formula1>
            <xm:f>Desplegables!$C$2:$C$10</xm:f>
          </x14:formula1>
          <xm:sqref>D10:E10</xm:sqref>
        </x14:dataValidation>
        <x14:dataValidation type="list" allowBlank="1" showInputMessage="1" showErrorMessage="1" xr:uid="{BDD7E488-DFA4-4FDC-9EC4-C4C3AF833D7C}">
          <x14:formula1>
            <xm:f>Desplegables!$B$2:$B$15</xm:f>
          </x14:formula1>
          <xm:sqref>J8:K8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50946-31F7-4CE0-973D-A2DF0816B239}">
  <sheetPr>
    <tabColor rgb="FF00B0F0"/>
  </sheetPr>
  <dimension ref="B1:Y29"/>
  <sheetViews>
    <sheetView tabSelected="1" zoomScaleNormal="100" workbookViewId="0"/>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94"/>
      <c r="C2" s="95" t="s">
        <v>21</v>
      </c>
      <c r="D2" s="95"/>
      <c r="E2" s="95"/>
      <c r="F2" s="95"/>
      <c r="G2" s="95"/>
      <c r="H2" s="95"/>
      <c r="I2" s="95"/>
      <c r="J2" s="95"/>
      <c r="K2" s="95"/>
      <c r="L2" s="95"/>
      <c r="M2" s="95"/>
      <c r="N2" s="95"/>
      <c r="O2" s="95"/>
      <c r="P2" s="95"/>
      <c r="Q2" s="95"/>
      <c r="R2" s="95"/>
      <c r="S2" s="95"/>
      <c r="T2" s="95"/>
      <c r="U2" s="95"/>
      <c r="V2" s="95"/>
      <c r="W2" s="95"/>
      <c r="X2" s="95"/>
      <c r="Y2" s="96"/>
    </row>
    <row r="3" spans="2:25" ht="28.5" customHeight="1">
      <c r="B3" s="94"/>
      <c r="C3" s="95" t="s">
        <v>31</v>
      </c>
      <c r="D3" s="95"/>
      <c r="E3" s="95"/>
      <c r="F3" s="95"/>
      <c r="G3" s="95"/>
      <c r="H3" s="95"/>
      <c r="I3" s="95"/>
      <c r="J3" s="95"/>
      <c r="K3" s="95"/>
      <c r="L3" s="95"/>
      <c r="M3" s="95"/>
      <c r="N3" s="95"/>
      <c r="O3" s="95"/>
      <c r="P3" s="95"/>
      <c r="Q3" s="95"/>
      <c r="R3" s="95"/>
      <c r="S3" s="95"/>
      <c r="T3" s="95"/>
      <c r="U3" s="95"/>
      <c r="V3" s="95"/>
      <c r="W3" s="95"/>
      <c r="X3" s="95"/>
      <c r="Y3" s="97"/>
    </row>
    <row r="4" spans="2:25" ht="28.5" customHeight="1">
      <c r="B4" s="94"/>
      <c r="C4" s="99" t="s">
        <v>15</v>
      </c>
      <c r="D4" s="99"/>
      <c r="E4" s="99"/>
      <c r="F4" s="99"/>
      <c r="G4" s="99"/>
      <c r="H4" s="99"/>
      <c r="I4" s="99"/>
      <c r="J4" s="99"/>
      <c r="K4" s="99"/>
      <c r="L4" s="99"/>
      <c r="M4" s="99"/>
      <c r="N4" s="99"/>
      <c r="O4" s="99"/>
      <c r="P4" s="99"/>
      <c r="Q4" s="99" t="s">
        <v>32</v>
      </c>
      <c r="R4" s="99"/>
      <c r="S4" s="99"/>
      <c r="T4" s="99"/>
      <c r="U4" s="99"/>
      <c r="V4" s="99"/>
      <c r="W4" s="99"/>
      <c r="X4" s="99"/>
      <c r="Y4" s="98"/>
    </row>
    <row r="5" spans="2:25" ht="7.5" customHeight="1"/>
    <row r="6" spans="2:25" ht="22.5" customHeight="1">
      <c r="B6" s="100" t="s">
        <v>13</v>
      </c>
      <c r="C6" s="100"/>
      <c r="D6" s="100"/>
      <c r="E6" s="100"/>
      <c r="F6" s="100"/>
      <c r="G6" s="100"/>
      <c r="H6" s="100"/>
      <c r="I6" s="100"/>
      <c r="J6" s="100"/>
      <c r="K6" s="100"/>
      <c r="L6" s="100"/>
      <c r="M6" s="100"/>
      <c r="N6" s="100"/>
      <c r="O6" s="100"/>
      <c r="P6" s="100"/>
      <c r="Q6" s="100"/>
      <c r="R6" s="100"/>
      <c r="S6" s="100"/>
      <c r="T6" s="100"/>
      <c r="U6" s="100"/>
      <c r="V6" s="100"/>
      <c r="W6" s="100"/>
      <c r="X6" s="100"/>
      <c r="Y6" s="100"/>
    </row>
    <row r="7" spans="2:25" ht="3.75" customHeight="1"/>
    <row r="8" spans="2:25" ht="76.5">
      <c r="B8" s="101" t="s">
        <v>33</v>
      </c>
      <c r="C8" s="101"/>
      <c r="D8" s="102" t="s">
        <v>47</v>
      </c>
      <c r="E8" s="102"/>
      <c r="F8" s="102"/>
      <c r="G8" s="102"/>
      <c r="H8" s="101" t="s">
        <v>40</v>
      </c>
      <c r="I8" s="101"/>
      <c r="J8" s="102"/>
      <c r="K8" s="102"/>
      <c r="L8" s="103" t="s">
        <v>82</v>
      </c>
      <c r="M8" s="103"/>
      <c r="N8" s="14" t="str">
        <f>+'Planeación Proyectos'!B9</f>
        <v>PAII -43</v>
      </c>
      <c r="O8" s="104" t="s">
        <v>25</v>
      </c>
      <c r="P8" s="104"/>
      <c r="Q8" s="105" t="str">
        <f>+'Planeación Proyectos'!D9</f>
        <v>Adelantar la gestión para la contratación y desarrollo completo de la etapa de factibilidad del proyecto de expansión del sistema Metro - Línea 2 .</v>
      </c>
      <c r="R8" s="105"/>
      <c r="S8" s="105"/>
      <c r="T8" s="50" t="s">
        <v>83</v>
      </c>
      <c r="U8" s="54">
        <f>+'Planeación Proyectos'!C9</f>
        <v>0.65</v>
      </c>
      <c r="V8" s="52" t="s">
        <v>41</v>
      </c>
      <c r="W8" s="41" t="str">
        <f>+'Planeación Proyectos'!E9</f>
        <v>Avance de la etapa de factibilidad proyecto de expansión del sistema Metro - Línea 2 .</v>
      </c>
      <c r="X8" s="52" t="s">
        <v>87</v>
      </c>
      <c r="Y8" s="81" t="str">
        <f>+'Planeación Proyectos'!F9</f>
        <v>Medir el avance de la etapa de factibilidad proyecto de expansión del sistema Metro - Línea 2 .</v>
      </c>
    </row>
    <row r="9" spans="2:25" ht="4.5" customHeight="1">
      <c r="B9" s="15"/>
      <c r="C9" s="15"/>
      <c r="D9" s="15"/>
      <c r="E9" s="15"/>
      <c r="F9" s="15"/>
      <c r="G9" s="15"/>
      <c r="H9" s="15"/>
      <c r="I9" s="15"/>
      <c r="J9" s="15"/>
      <c r="K9" s="15"/>
      <c r="L9" s="15"/>
      <c r="M9" s="15"/>
      <c r="N9" s="15"/>
      <c r="O9" s="15"/>
      <c r="P9" s="15"/>
      <c r="Q9" s="15"/>
      <c r="R9" s="15"/>
      <c r="S9" s="15"/>
      <c r="T9" s="15"/>
      <c r="U9" s="15"/>
      <c r="V9" s="15"/>
      <c r="W9" s="15"/>
      <c r="X9" s="15"/>
      <c r="Y9" s="15"/>
    </row>
    <row r="10" spans="2:25" ht="54.75" customHeight="1">
      <c r="B10" s="103" t="s">
        <v>27</v>
      </c>
      <c r="C10" s="103"/>
      <c r="D10" s="109" t="s">
        <v>1</v>
      </c>
      <c r="E10" s="109"/>
      <c r="F10" s="103" t="s">
        <v>9</v>
      </c>
      <c r="G10" s="103"/>
      <c r="H10" s="109" t="str">
        <f>+'Planeación Proyectos'!G9</f>
        <v>Porcentual</v>
      </c>
      <c r="I10" s="109"/>
      <c r="J10" s="50" t="s">
        <v>10</v>
      </c>
      <c r="K10" s="102" t="s">
        <v>3</v>
      </c>
      <c r="L10" s="102"/>
      <c r="M10" s="110" t="s">
        <v>77</v>
      </c>
      <c r="N10" s="111"/>
      <c r="O10" s="112" t="str">
        <f>+'Planeación Proyectos'!I9</f>
        <v>Cronograma de actividades</v>
      </c>
      <c r="P10" s="113"/>
      <c r="Q10" s="114"/>
      <c r="R10" s="52" t="s">
        <v>96</v>
      </c>
      <c r="S10" s="102" t="str">
        <f>+'Planeación Proyectos'!J9</f>
        <v>(# de actividades desarrolladas/Total de actividades programadas)*100%</v>
      </c>
      <c r="T10" s="102"/>
      <c r="U10" s="50" t="s">
        <v>8</v>
      </c>
      <c r="V10" s="133">
        <f>+'Planeación Proyectos'!L9</f>
        <v>0.3</v>
      </c>
      <c r="W10" s="134"/>
      <c r="X10" s="52" t="s">
        <v>84</v>
      </c>
      <c r="Y10" s="43" t="s">
        <v>122</v>
      </c>
    </row>
    <row r="11" spans="2:25" ht="4.5" customHeight="1">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2:25" ht="4.5" customHeight="1"/>
    <row r="13" spans="2:25" ht="24.75" customHeight="1">
      <c r="B13" s="117" t="s">
        <v>80</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row>
    <row r="14" spans="2:25" ht="5.25" customHeight="1">
      <c r="B14" s="16"/>
      <c r="C14" s="17"/>
      <c r="D14" s="17"/>
      <c r="E14" s="17"/>
      <c r="F14" s="17"/>
      <c r="G14" s="17"/>
      <c r="H14" s="17"/>
      <c r="I14" s="17"/>
      <c r="J14" s="17"/>
      <c r="K14" s="17"/>
      <c r="L14" s="17"/>
      <c r="M14" s="17"/>
      <c r="N14" s="17"/>
      <c r="O14" s="17"/>
      <c r="P14" s="17"/>
      <c r="Q14" s="17"/>
      <c r="R14" s="17"/>
      <c r="S14" s="17"/>
      <c r="T14" s="17"/>
      <c r="U14" s="17"/>
      <c r="V14" s="17"/>
      <c r="W14" s="17"/>
      <c r="X14" s="17"/>
      <c r="Y14" s="18"/>
    </row>
    <row r="15" spans="2:25" ht="31.5" customHeight="1">
      <c r="B15" s="19"/>
      <c r="C15" s="50" t="s">
        <v>0</v>
      </c>
      <c r="D15" s="50" t="s">
        <v>11</v>
      </c>
      <c r="E15" s="50" t="s">
        <v>12</v>
      </c>
      <c r="F15" s="50" t="s">
        <v>20</v>
      </c>
      <c r="G15" s="20"/>
      <c r="H15" s="103" t="s">
        <v>78</v>
      </c>
      <c r="I15" s="103"/>
      <c r="J15" s="103"/>
      <c r="K15" s="103"/>
      <c r="L15" s="103"/>
      <c r="M15" s="103"/>
      <c r="N15" s="103"/>
      <c r="O15" s="103"/>
      <c r="P15" s="103"/>
      <c r="Q15" s="103"/>
      <c r="R15" s="103"/>
      <c r="S15" s="103"/>
      <c r="T15" s="103"/>
      <c r="U15" s="20"/>
      <c r="V15" s="21"/>
      <c r="W15" s="21"/>
      <c r="X15" s="21"/>
      <c r="Y15" s="22"/>
    </row>
    <row r="16" spans="2:25" ht="52.5" customHeight="1">
      <c r="B16" s="19"/>
      <c r="C16" s="23" t="s">
        <v>16</v>
      </c>
      <c r="D16" s="54">
        <f>+'Planeación Proyectos'!P9</f>
        <v>0.12</v>
      </c>
      <c r="E16" s="54">
        <v>0.12</v>
      </c>
      <c r="F16" s="25">
        <f t="shared" ref="F16:F18" si="0">E16/D16</f>
        <v>1</v>
      </c>
      <c r="G16" s="20"/>
      <c r="H16" s="106"/>
      <c r="I16" s="106"/>
      <c r="J16" s="106"/>
      <c r="K16" s="106"/>
      <c r="L16" s="106"/>
      <c r="M16" s="106"/>
      <c r="N16" s="106"/>
      <c r="O16" s="106"/>
      <c r="P16" s="106"/>
      <c r="Q16" s="106"/>
      <c r="R16" s="106"/>
      <c r="S16" s="106"/>
      <c r="T16" s="106"/>
      <c r="U16" s="26"/>
      <c r="V16" s="26"/>
      <c r="W16" s="26"/>
      <c r="X16" s="26"/>
      <c r="Y16" s="22"/>
    </row>
    <row r="17" spans="2:25" ht="52.5" customHeight="1">
      <c r="B17" s="19"/>
      <c r="C17" s="23" t="s">
        <v>17</v>
      </c>
      <c r="D17" s="54">
        <f>+'Planeación Proyectos'!Q9</f>
        <v>0.13</v>
      </c>
      <c r="E17" s="53">
        <v>0</v>
      </c>
      <c r="F17" s="25">
        <f t="shared" si="0"/>
        <v>0</v>
      </c>
      <c r="G17" s="20"/>
      <c r="H17" s="106"/>
      <c r="I17" s="106"/>
      <c r="J17" s="106"/>
      <c r="K17" s="106"/>
      <c r="L17" s="106"/>
      <c r="M17" s="106"/>
      <c r="N17" s="106"/>
      <c r="O17" s="106"/>
      <c r="P17" s="106"/>
      <c r="Q17" s="106"/>
      <c r="R17" s="106"/>
      <c r="S17" s="106"/>
      <c r="T17" s="106"/>
      <c r="U17" s="26"/>
      <c r="V17" s="103" t="s">
        <v>81</v>
      </c>
      <c r="W17" s="103"/>
      <c r="X17" s="35"/>
      <c r="Y17" s="22"/>
    </row>
    <row r="18" spans="2:25" ht="52.5" customHeight="1">
      <c r="B18" s="19"/>
      <c r="C18" s="23" t="s">
        <v>18</v>
      </c>
      <c r="D18" s="54">
        <f>+'Planeación Proyectos'!R9</f>
        <v>0.36</v>
      </c>
      <c r="E18" s="53">
        <v>0</v>
      </c>
      <c r="F18" s="25">
        <f t="shared" si="0"/>
        <v>0</v>
      </c>
      <c r="G18" s="20"/>
      <c r="H18" s="106"/>
      <c r="I18" s="106"/>
      <c r="J18" s="106"/>
      <c r="K18" s="106"/>
      <c r="L18" s="106"/>
      <c r="M18" s="106"/>
      <c r="N18" s="106"/>
      <c r="O18" s="106"/>
      <c r="P18" s="106"/>
      <c r="Q18" s="106"/>
      <c r="R18" s="106"/>
      <c r="S18" s="106"/>
      <c r="T18" s="106"/>
      <c r="U18" s="26"/>
      <c r="V18" s="132">
        <f>+'Planeación Proyectos'!K9</f>
        <v>0</v>
      </c>
      <c r="W18" s="132"/>
      <c r="X18" s="36"/>
      <c r="Y18" s="22"/>
    </row>
    <row r="19" spans="2:25" ht="52.5" customHeight="1">
      <c r="B19" s="19"/>
      <c r="C19" s="23" t="s">
        <v>19</v>
      </c>
      <c r="D19" s="54">
        <f>+'Planeación Proyectos'!S9</f>
        <v>0.39</v>
      </c>
      <c r="E19" s="53">
        <v>0</v>
      </c>
      <c r="F19" s="25">
        <f t="shared" ref="F19:F20" si="1">E19/D19</f>
        <v>0</v>
      </c>
      <c r="G19" s="20"/>
      <c r="H19" s="106"/>
      <c r="I19" s="106"/>
      <c r="J19" s="106"/>
      <c r="K19" s="106"/>
      <c r="L19" s="106"/>
      <c r="M19" s="106"/>
      <c r="N19" s="106"/>
      <c r="O19" s="106"/>
      <c r="P19" s="106"/>
      <c r="Q19" s="106"/>
      <c r="R19" s="106"/>
      <c r="S19" s="106"/>
      <c r="T19" s="106"/>
      <c r="U19" s="26"/>
      <c r="V19" s="108"/>
      <c r="W19" s="108"/>
      <c r="X19" s="51"/>
      <c r="Y19" s="22"/>
    </row>
    <row r="20" spans="2:25" ht="52.5" customHeight="1">
      <c r="B20" s="19"/>
      <c r="C20" s="27" t="s">
        <v>14</v>
      </c>
      <c r="D20" s="28">
        <f>SUM(D16:D19)</f>
        <v>1</v>
      </c>
      <c r="E20" s="28">
        <f>SUM(E16:E19)</f>
        <v>0.12</v>
      </c>
      <c r="F20" s="29">
        <f t="shared" si="1"/>
        <v>0.12</v>
      </c>
      <c r="G20" s="20"/>
      <c r="H20" s="106"/>
      <c r="I20" s="106"/>
      <c r="J20" s="106"/>
      <c r="K20" s="106"/>
      <c r="L20" s="106"/>
      <c r="M20" s="106"/>
      <c r="N20" s="106"/>
      <c r="O20" s="106"/>
      <c r="P20" s="106"/>
      <c r="Q20" s="106"/>
      <c r="R20" s="106"/>
      <c r="S20" s="106"/>
      <c r="T20" s="106"/>
      <c r="U20" s="26"/>
      <c r="V20" s="20"/>
      <c r="W20" s="20"/>
      <c r="X20" s="20"/>
      <c r="Y20" s="22"/>
    </row>
    <row r="21" spans="2:25">
      <c r="B21" s="30"/>
      <c r="C21" s="31"/>
      <c r="D21" s="31"/>
      <c r="E21" s="31"/>
      <c r="F21" s="31"/>
      <c r="G21" s="31"/>
      <c r="H21" s="31"/>
      <c r="I21" s="31"/>
      <c r="J21" s="31"/>
      <c r="K21" s="31"/>
      <c r="L21" s="31"/>
      <c r="M21" s="31"/>
      <c r="N21" s="31"/>
      <c r="O21" s="31"/>
      <c r="P21" s="31"/>
      <c r="Q21" s="31"/>
      <c r="R21" s="31"/>
      <c r="S21" s="31"/>
      <c r="T21" s="31"/>
      <c r="U21" s="31"/>
      <c r="V21" s="31"/>
      <c r="W21" s="31"/>
      <c r="X21" s="31"/>
      <c r="Y21" s="32"/>
    </row>
    <row r="22" spans="2:25" ht="7.5" customHeight="1"/>
    <row r="23" spans="2:25" ht="27" customHeight="1">
      <c r="B23" s="117" t="s">
        <v>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row>
    <row r="24" spans="2:25" ht="32.25" customHeight="1">
      <c r="B24" s="33" t="s">
        <v>0</v>
      </c>
      <c r="C24" s="118" t="s">
        <v>123</v>
      </c>
      <c r="D24" s="119"/>
      <c r="E24" s="119"/>
      <c r="F24" s="119"/>
      <c r="G24" s="119"/>
      <c r="H24" s="119"/>
      <c r="I24" s="119"/>
      <c r="J24" s="119"/>
      <c r="K24" s="119"/>
      <c r="L24" s="120"/>
      <c r="M24" s="118" t="s">
        <v>86</v>
      </c>
      <c r="N24" s="119"/>
      <c r="O24" s="119"/>
      <c r="P24" s="119"/>
      <c r="Q24" s="119"/>
      <c r="R24" s="119"/>
      <c r="S24" s="119"/>
      <c r="T24" s="120"/>
      <c r="U24" s="118" t="s">
        <v>85</v>
      </c>
      <c r="V24" s="119"/>
      <c r="W24" s="119"/>
      <c r="X24" s="119"/>
      <c r="Y24" s="120"/>
    </row>
    <row r="25" spans="2:25" ht="98.25" customHeight="1">
      <c r="B25" s="34" t="s">
        <v>16</v>
      </c>
      <c r="C25" s="131" t="s">
        <v>131</v>
      </c>
      <c r="D25" s="129"/>
      <c r="E25" s="129"/>
      <c r="F25" s="129"/>
      <c r="G25" s="129"/>
      <c r="H25" s="129"/>
      <c r="I25" s="129"/>
      <c r="J25" s="129"/>
      <c r="K25" s="129"/>
      <c r="L25" s="130"/>
      <c r="M25" s="124" t="s">
        <v>127</v>
      </c>
      <c r="N25" s="125"/>
      <c r="O25" s="125"/>
      <c r="P25" s="125"/>
      <c r="Q25" s="125"/>
      <c r="R25" s="125"/>
      <c r="S25" s="125"/>
      <c r="T25" s="126"/>
      <c r="U25" s="131" t="s">
        <v>132</v>
      </c>
      <c r="V25" s="129"/>
      <c r="W25" s="129"/>
      <c r="X25" s="129"/>
      <c r="Y25" s="130"/>
    </row>
    <row r="26" spans="2:25" ht="98.25" customHeight="1">
      <c r="B26" s="23" t="s">
        <v>17</v>
      </c>
      <c r="C26" s="124"/>
      <c r="D26" s="125"/>
      <c r="E26" s="125"/>
      <c r="F26" s="125"/>
      <c r="G26" s="125"/>
      <c r="H26" s="125"/>
      <c r="I26" s="125"/>
      <c r="J26" s="125"/>
      <c r="K26" s="125"/>
      <c r="L26" s="126"/>
      <c r="M26" s="124"/>
      <c r="N26" s="125"/>
      <c r="O26" s="125"/>
      <c r="P26" s="125"/>
      <c r="Q26" s="125"/>
      <c r="R26" s="125"/>
      <c r="S26" s="125"/>
      <c r="T26" s="126"/>
      <c r="U26" s="124"/>
      <c r="V26" s="125"/>
      <c r="W26" s="125"/>
      <c r="X26" s="125"/>
      <c r="Y26" s="126"/>
    </row>
    <row r="27" spans="2:25" ht="98.25" customHeight="1">
      <c r="B27" s="23" t="s">
        <v>18</v>
      </c>
      <c r="C27" s="124"/>
      <c r="D27" s="125"/>
      <c r="E27" s="125"/>
      <c r="F27" s="125"/>
      <c r="G27" s="125"/>
      <c r="H27" s="125"/>
      <c r="I27" s="125"/>
      <c r="J27" s="125"/>
      <c r="K27" s="125"/>
      <c r="L27" s="126"/>
      <c r="M27" s="124"/>
      <c r="N27" s="125"/>
      <c r="O27" s="125"/>
      <c r="P27" s="125"/>
      <c r="Q27" s="125"/>
      <c r="R27" s="125"/>
      <c r="S27" s="125"/>
      <c r="T27" s="126"/>
      <c r="U27" s="124"/>
      <c r="V27" s="125"/>
      <c r="W27" s="125"/>
      <c r="X27" s="125"/>
      <c r="Y27" s="126"/>
    </row>
    <row r="28" spans="2:25" ht="98.25" customHeight="1">
      <c r="B28" s="23" t="s">
        <v>19</v>
      </c>
      <c r="C28" s="124"/>
      <c r="D28" s="125"/>
      <c r="E28" s="125"/>
      <c r="F28" s="125"/>
      <c r="G28" s="125"/>
      <c r="H28" s="125"/>
      <c r="I28" s="125"/>
      <c r="J28" s="125"/>
      <c r="K28" s="125"/>
      <c r="L28" s="126"/>
      <c r="M28" s="124"/>
      <c r="N28" s="125"/>
      <c r="O28" s="125"/>
      <c r="P28" s="125"/>
      <c r="Q28" s="125"/>
      <c r="R28" s="125"/>
      <c r="S28" s="125"/>
      <c r="T28" s="126"/>
      <c r="U28" s="124"/>
      <c r="V28" s="125"/>
      <c r="W28" s="125"/>
      <c r="X28" s="125"/>
      <c r="Y28" s="126"/>
    </row>
    <row r="29" spans="2:25">
      <c r="C29" s="124"/>
      <c r="D29" s="125"/>
      <c r="E29" s="125"/>
      <c r="F29" s="125"/>
      <c r="G29" s="125"/>
      <c r="H29" s="125"/>
      <c r="I29" s="125"/>
      <c r="J29" s="125"/>
      <c r="K29" s="125"/>
      <c r="L29" s="126"/>
    </row>
  </sheetData>
  <mergeCells count="46">
    <mergeCell ref="B2:B4"/>
    <mergeCell ref="C2:X2"/>
    <mergeCell ref="Y2:Y4"/>
    <mergeCell ref="C3:X3"/>
    <mergeCell ref="C4:P4"/>
    <mergeCell ref="Q4:X4"/>
    <mergeCell ref="B6:Y6"/>
    <mergeCell ref="B8:C8"/>
    <mergeCell ref="D8:G8"/>
    <mergeCell ref="H8:I8"/>
    <mergeCell ref="J8:K8"/>
    <mergeCell ref="L8:M8"/>
    <mergeCell ref="O8:P8"/>
    <mergeCell ref="Q8:S8"/>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23:Y23"/>
    <mergeCell ref="C24:L24"/>
    <mergeCell ref="M24:T24"/>
    <mergeCell ref="U24:Y24"/>
    <mergeCell ref="C26:L26"/>
    <mergeCell ref="M25:T25"/>
    <mergeCell ref="U25:Y25"/>
    <mergeCell ref="C25:L25"/>
    <mergeCell ref="C29:L29"/>
    <mergeCell ref="M28:T28"/>
    <mergeCell ref="U28:Y28"/>
    <mergeCell ref="C27:L27"/>
    <mergeCell ref="M26:T26"/>
    <mergeCell ref="U26:Y26"/>
    <mergeCell ref="C28:L28"/>
    <mergeCell ref="M27:T27"/>
    <mergeCell ref="U27:Y27"/>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24E63802-847B-425E-883C-CCC06789BAE0}">
          <x14:formula1>
            <xm:f>Desplegables!$B$2:$B$15</xm:f>
          </x14:formula1>
          <xm:sqref>J8:K8</xm:sqref>
        </x14:dataValidation>
        <x14:dataValidation type="list" allowBlank="1" showInputMessage="1" showErrorMessage="1" xr:uid="{4C99FDD0-D8D8-410B-A14A-531B3EB492EF}">
          <x14:formula1>
            <xm:f>Desplegables!$C$2:$C$10</xm:f>
          </x14:formula1>
          <xm:sqref>D10:E10</xm:sqref>
        </x14:dataValidation>
        <x14:dataValidation type="list" allowBlank="1" showInputMessage="1" showErrorMessage="1" xr:uid="{D39104F7-C475-4FC6-89B3-69848DEC7E54}">
          <x14:formula1>
            <xm:f>Desplegables!$D$2:$D$5</xm:f>
          </x14:formula1>
          <xm:sqref>K10:L10</xm:sqref>
        </x14:dataValidation>
        <x14:dataValidation type="list" allowBlank="1" showInputMessage="1" showErrorMessage="1" xr:uid="{E51CB6E1-4AEA-4387-9842-7D50B488FDBF}">
          <x14:formula1>
            <xm:f>Desplegables!$A$2:$A$22</xm:f>
          </x14:formula1>
          <xm:sqref>D8:G8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659C5-BB0C-47A9-B60C-CDE2C69FAD6B}">
  <dimension ref="B1:T11"/>
  <sheetViews>
    <sheetView showGridLines="0" zoomScale="90" zoomScaleNormal="90" workbookViewId="0">
      <selection activeCell="E9" sqref="E9:M9"/>
    </sheetView>
  </sheetViews>
  <sheetFormatPr baseColWidth="10" defaultRowHeight="15"/>
  <cols>
    <col min="1" max="1" width="4.25" style="1" customWidth="1"/>
    <col min="2" max="3" width="11" style="1"/>
    <col min="4" max="4" width="42.75" style="1" customWidth="1"/>
    <col min="5" max="5" width="29.125" style="1" customWidth="1"/>
    <col min="6" max="6" width="25.875" style="1" customWidth="1"/>
    <col min="7" max="7" width="19.625" style="1" customWidth="1"/>
    <col min="8" max="9" width="23" style="1" customWidth="1"/>
    <col min="10" max="10" width="32" style="1" customWidth="1"/>
    <col min="11" max="12" width="11" style="1"/>
    <col min="13" max="13" width="21.875" style="1" customWidth="1"/>
    <col min="14" max="15" width="19.625" style="1" customWidth="1"/>
    <col min="16" max="19" width="12.625" style="1" customWidth="1"/>
    <col min="20" max="20" width="9.875" style="1" customWidth="1"/>
    <col min="21" max="16384" width="11" style="1"/>
  </cols>
  <sheetData>
    <row r="1" spans="2:20" ht="8.25" customHeight="1"/>
    <row r="2" spans="2:20" ht="36.75" customHeight="1">
      <c r="B2" s="136" t="s">
        <v>100</v>
      </c>
      <c r="C2" s="136"/>
      <c r="D2" s="136"/>
      <c r="E2" s="136"/>
      <c r="F2" s="136"/>
      <c r="G2" s="136"/>
      <c r="H2" s="136"/>
      <c r="I2" s="136"/>
      <c r="J2" s="136"/>
      <c r="K2" s="136"/>
      <c r="L2" s="136"/>
      <c r="M2" s="136"/>
      <c r="N2" s="136"/>
      <c r="O2" s="136"/>
      <c r="P2" s="136"/>
      <c r="Q2" s="136"/>
      <c r="R2" s="136"/>
      <c r="S2" s="136"/>
      <c r="T2" s="136"/>
    </row>
    <row r="3" spans="2:20" ht="26.25" customHeight="1">
      <c r="B3" s="47"/>
      <c r="C3" s="47"/>
      <c r="D3" s="47"/>
      <c r="E3" s="47"/>
      <c r="F3" s="47"/>
      <c r="G3" s="47"/>
      <c r="H3" s="47"/>
      <c r="I3" s="47"/>
      <c r="J3" s="47"/>
      <c r="K3" s="47"/>
      <c r="L3" s="47"/>
      <c r="M3" s="47"/>
      <c r="N3" s="47"/>
      <c r="O3" s="47"/>
    </row>
    <row r="4" spans="2:20" ht="22.5" customHeight="1">
      <c r="P4" s="135" t="s">
        <v>93</v>
      </c>
      <c r="Q4" s="135"/>
      <c r="R4" s="135"/>
      <c r="S4" s="135"/>
    </row>
    <row r="5" spans="2:20" ht="40.5" customHeight="1">
      <c r="B5" s="3" t="s">
        <v>23</v>
      </c>
      <c r="C5" s="3" t="s">
        <v>24</v>
      </c>
      <c r="D5" s="4" t="s">
        <v>25</v>
      </c>
      <c r="E5" s="5" t="s">
        <v>26</v>
      </c>
      <c r="F5" s="5" t="s">
        <v>22</v>
      </c>
      <c r="G5" s="5" t="s">
        <v>9</v>
      </c>
      <c r="H5" s="5" t="s">
        <v>27</v>
      </c>
      <c r="I5" s="5" t="s">
        <v>30</v>
      </c>
      <c r="J5" s="5" t="s">
        <v>28</v>
      </c>
      <c r="K5" s="5" t="s">
        <v>94</v>
      </c>
      <c r="L5" s="5" t="s">
        <v>95</v>
      </c>
      <c r="M5" s="6" t="s">
        <v>29</v>
      </c>
      <c r="N5" s="6" t="s">
        <v>97</v>
      </c>
      <c r="O5" s="6" t="s">
        <v>98</v>
      </c>
      <c r="P5" s="48" t="s">
        <v>88</v>
      </c>
      <c r="Q5" s="48" t="s">
        <v>89</v>
      </c>
      <c r="R5" s="48" t="s">
        <v>90</v>
      </c>
      <c r="S5" s="48" t="s">
        <v>91</v>
      </c>
      <c r="T5" s="40" t="s">
        <v>92</v>
      </c>
    </row>
    <row r="6" spans="2:20" s="62" customFormat="1" ht="45.75" hidden="1" customHeight="1">
      <c r="B6" s="63" t="s">
        <v>101</v>
      </c>
      <c r="C6" s="77"/>
      <c r="D6" s="65" t="s">
        <v>102</v>
      </c>
      <c r="E6" s="66" t="s">
        <v>103</v>
      </c>
      <c r="F6" s="67" t="s">
        <v>104</v>
      </c>
      <c r="G6" s="66" t="s">
        <v>99</v>
      </c>
      <c r="H6" s="68" t="s">
        <v>1</v>
      </c>
      <c r="I6" s="68" t="s">
        <v>105</v>
      </c>
      <c r="J6" s="69" t="s">
        <v>106</v>
      </c>
      <c r="K6" s="70">
        <v>1</v>
      </c>
      <c r="L6" s="64">
        <v>1</v>
      </c>
      <c r="M6" s="69" t="s">
        <v>107</v>
      </c>
      <c r="N6" s="71">
        <v>44197</v>
      </c>
      <c r="O6" s="71">
        <v>44561</v>
      </c>
      <c r="P6" s="80">
        <v>0.25</v>
      </c>
      <c r="Q6" s="80">
        <v>0.25</v>
      </c>
      <c r="R6" s="80">
        <v>0.25</v>
      </c>
      <c r="S6" s="80">
        <v>0.25</v>
      </c>
      <c r="T6" s="73">
        <f>SUM(P6:S6)</f>
        <v>1</v>
      </c>
    </row>
    <row r="7" spans="2:20" s="93" customFormat="1" ht="66" customHeight="1">
      <c r="B7" s="57" t="s">
        <v>108</v>
      </c>
      <c r="C7" s="83">
        <v>0.1</v>
      </c>
      <c r="D7" s="84" t="s">
        <v>124</v>
      </c>
      <c r="E7" s="85" t="s">
        <v>109</v>
      </c>
      <c r="F7" s="86" t="s">
        <v>104</v>
      </c>
      <c r="G7" s="86" t="s">
        <v>99</v>
      </c>
      <c r="H7" s="87" t="s">
        <v>1</v>
      </c>
      <c r="I7" s="87" t="s">
        <v>105</v>
      </c>
      <c r="J7" s="88" t="s">
        <v>125</v>
      </c>
      <c r="K7" s="89">
        <v>1</v>
      </c>
      <c r="L7" s="90">
        <v>1</v>
      </c>
      <c r="M7" s="88" t="s">
        <v>107</v>
      </c>
      <c r="N7" s="59">
        <v>44197</v>
      </c>
      <c r="O7" s="59">
        <v>44561</v>
      </c>
      <c r="P7" s="91">
        <v>0.25</v>
      </c>
      <c r="Q7" s="91">
        <v>0.25</v>
      </c>
      <c r="R7" s="91">
        <v>0.25</v>
      </c>
      <c r="S7" s="91">
        <v>0.25</v>
      </c>
      <c r="T7" s="92">
        <f t="shared" ref="T7:T9" si="0">SUM(P7:S7)</f>
        <v>1</v>
      </c>
    </row>
    <row r="8" spans="2:20" s="62" customFormat="1" ht="58.5" customHeight="1">
      <c r="B8" s="63" t="s">
        <v>110</v>
      </c>
      <c r="C8" s="74">
        <v>0.25</v>
      </c>
      <c r="D8" s="65" t="s">
        <v>111</v>
      </c>
      <c r="E8" s="66" t="s">
        <v>112</v>
      </c>
      <c r="F8" s="66" t="s">
        <v>113</v>
      </c>
      <c r="G8" s="66" t="s">
        <v>99</v>
      </c>
      <c r="H8" s="68" t="s">
        <v>1</v>
      </c>
      <c r="I8" s="68" t="s">
        <v>114</v>
      </c>
      <c r="J8" s="69" t="s">
        <v>115</v>
      </c>
      <c r="K8" s="75">
        <v>0.66</v>
      </c>
      <c r="L8" s="75">
        <v>1</v>
      </c>
      <c r="M8" s="69" t="s">
        <v>116</v>
      </c>
      <c r="N8" s="71">
        <v>44197</v>
      </c>
      <c r="O8" s="71">
        <v>44377</v>
      </c>
      <c r="P8" s="76">
        <v>0.4</v>
      </c>
      <c r="Q8" s="76">
        <v>0.6</v>
      </c>
      <c r="R8" s="72"/>
      <c r="S8" s="72"/>
      <c r="T8" s="73">
        <f t="shared" si="0"/>
        <v>1</v>
      </c>
    </row>
    <row r="9" spans="2:20" ht="56.25" customHeight="1">
      <c r="B9" s="57" t="s">
        <v>117</v>
      </c>
      <c r="C9" s="74">
        <v>0.65</v>
      </c>
      <c r="D9" s="58" t="s">
        <v>118</v>
      </c>
      <c r="E9" s="55" t="s">
        <v>119</v>
      </c>
      <c r="F9" s="55" t="s">
        <v>120</v>
      </c>
      <c r="G9" s="55" t="s">
        <v>99</v>
      </c>
      <c r="H9" s="38" t="s">
        <v>1</v>
      </c>
      <c r="I9" s="38" t="s">
        <v>114</v>
      </c>
      <c r="J9" s="39" t="s">
        <v>115</v>
      </c>
      <c r="K9" s="38">
        <v>0</v>
      </c>
      <c r="L9" s="60">
        <v>0.3</v>
      </c>
      <c r="M9" s="39" t="s">
        <v>121</v>
      </c>
      <c r="N9" s="59">
        <v>44197</v>
      </c>
      <c r="O9" s="59">
        <v>44561</v>
      </c>
      <c r="P9" s="79">
        <v>0.12</v>
      </c>
      <c r="Q9" s="79">
        <v>0.13</v>
      </c>
      <c r="R9" s="79">
        <v>0.36</v>
      </c>
      <c r="S9" s="79">
        <v>0.39</v>
      </c>
      <c r="T9" s="56">
        <f t="shared" si="0"/>
        <v>1</v>
      </c>
    </row>
    <row r="10" spans="2:20" ht="15" customHeight="1"/>
    <row r="11" spans="2:20">
      <c r="C11" s="61">
        <f>+SUM(C6:C9)</f>
        <v>1</v>
      </c>
      <c r="D11" s="82"/>
    </row>
  </sheetData>
  <mergeCells count="2">
    <mergeCell ref="P4:S4"/>
    <mergeCell ref="B2:T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0EBDF-2B07-49DC-A718-F576D31E6124}">
  <dimension ref="A1:F44"/>
  <sheetViews>
    <sheetView workbookViewId="0">
      <selection activeCell="D7" sqref="D7"/>
    </sheetView>
  </sheetViews>
  <sheetFormatPr baseColWidth="10" defaultRowHeight="15"/>
  <cols>
    <col min="1" max="1" width="33.375" style="1" customWidth="1"/>
    <col min="2" max="2" width="38.375" style="1" customWidth="1"/>
    <col min="3" max="3" width="11.875" style="1" customWidth="1"/>
    <col min="4" max="4" width="12.375" style="1" customWidth="1"/>
    <col min="5" max="16384" width="11" style="1"/>
  </cols>
  <sheetData>
    <row r="1" spans="1:6" ht="28.5" customHeight="1">
      <c r="A1" s="7" t="s">
        <v>36</v>
      </c>
      <c r="B1" s="7" t="s">
        <v>39</v>
      </c>
      <c r="C1" s="10" t="s">
        <v>7</v>
      </c>
      <c r="D1" s="11" t="s">
        <v>38</v>
      </c>
      <c r="E1" s="11"/>
      <c r="F1" s="11"/>
    </row>
    <row r="2" spans="1:6">
      <c r="A2" s="8" t="s">
        <v>42</v>
      </c>
      <c r="B2" s="1" t="s">
        <v>63</v>
      </c>
      <c r="C2" s="37" t="s">
        <v>37</v>
      </c>
      <c r="D2" s="1" t="s">
        <v>6</v>
      </c>
      <c r="E2" s="12"/>
      <c r="F2" s="12"/>
    </row>
    <row r="3" spans="1:6">
      <c r="A3" s="8" t="s">
        <v>43</v>
      </c>
      <c r="B3" s="1" t="s">
        <v>64</v>
      </c>
      <c r="C3" s="1" t="s">
        <v>1</v>
      </c>
      <c r="D3" s="1" t="s">
        <v>3</v>
      </c>
    </row>
    <row r="4" spans="1:6">
      <c r="A4" s="8" t="s">
        <v>44</v>
      </c>
      <c r="B4" s="1" t="s">
        <v>65</v>
      </c>
      <c r="C4" s="1" t="s">
        <v>2</v>
      </c>
      <c r="D4" s="1" t="s">
        <v>4</v>
      </c>
    </row>
    <row r="5" spans="1:6">
      <c r="A5" s="8" t="s">
        <v>45</v>
      </c>
      <c r="B5" s="1" t="s">
        <v>66</v>
      </c>
      <c r="C5" s="1" t="s">
        <v>34</v>
      </c>
      <c r="D5" s="1" t="s">
        <v>5</v>
      </c>
    </row>
    <row r="6" spans="1:6">
      <c r="A6" s="8" t="s">
        <v>46</v>
      </c>
      <c r="B6" s="1" t="s">
        <v>67</v>
      </c>
      <c r="C6" s="1" t="s">
        <v>35</v>
      </c>
    </row>
    <row r="7" spans="1:6">
      <c r="A7" s="8" t="s">
        <v>47</v>
      </c>
      <c r="B7" s="1" t="s">
        <v>68</v>
      </c>
      <c r="C7" s="1" t="s">
        <v>29</v>
      </c>
    </row>
    <row r="8" spans="1:6">
      <c r="A8" s="8" t="s">
        <v>48</v>
      </c>
      <c r="B8" s="1" t="s">
        <v>69</v>
      </c>
      <c r="C8" s="1" t="s">
        <v>36</v>
      </c>
    </row>
    <row r="9" spans="1:6" ht="30">
      <c r="A9" s="8" t="s">
        <v>49</v>
      </c>
      <c r="B9" s="9" t="s">
        <v>70</v>
      </c>
    </row>
    <row r="10" spans="1:6">
      <c r="A10" s="8" t="s">
        <v>50</v>
      </c>
      <c r="B10" s="2" t="s">
        <v>71</v>
      </c>
    </row>
    <row r="11" spans="1:6">
      <c r="A11" s="8" t="s">
        <v>51</v>
      </c>
      <c r="B11" s="1" t="s">
        <v>72</v>
      </c>
    </row>
    <row r="12" spans="1:6">
      <c r="A12" s="8" t="s">
        <v>52</v>
      </c>
      <c r="B12" s="1" t="s">
        <v>73</v>
      </c>
    </row>
    <row r="13" spans="1:6">
      <c r="A13" s="8" t="s">
        <v>53</v>
      </c>
      <c r="B13" s="1" t="s">
        <v>74</v>
      </c>
    </row>
    <row r="14" spans="1:6" ht="30">
      <c r="A14" s="8" t="s">
        <v>54</v>
      </c>
      <c r="B14" s="2" t="s">
        <v>75</v>
      </c>
    </row>
    <row r="15" spans="1:6">
      <c r="A15" s="8" t="s">
        <v>55</v>
      </c>
      <c r="B15" s="1" t="s">
        <v>76</v>
      </c>
    </row>
    <row r="16" spans="1:6">
      <c r="A16" s="8" t="s">
        <v>56</v>
      </c>
    </row>
    <row r="17" spans="1:1">
      <c r="A17" s="8" t="s">
        <v>57</v>
      </c>
    </row>
    <row r="18" spans="1:1">
      <c r="A18" s="8" t="s">
        <v>58</v>
      </c>
    </row>
    <row r="19" spans="1:1">
      <c r="A19" s="8" t="s">
        <v>59</v>
      </c>
    </row>
    <row r="20" spans="1:1" ht="30">
      <c r="A20" s="8" t="s">
        <v>60</v>
      </c>
    </row>
    <row r="21" spans="1:1" ht="30">
      <c r="A21" s="8" t="s">
        <v>61</v>
      </c>
    </row>
    <row r="22" spans="1:1">
      <c r="A22" s="8" t="s">
        <v>62</v>
      </c>
    </row>
    <row r="24" spans="1:1">
      <c r="A24" s="8"/>
    </row>
    <row r="25" spans="1:1">
      <c r="A25" s="8"/>
    </row>
    <row r="26" spans="1:1">
      <c r="A26" s="8"/>
    </row>
    <row r="27" spans="1:1">
      <c r="A27" s="8"/>
    </row>
    <row r="29" spans="1:1">
      <c r="A29" s="8"/>
    </row>
    <row r="31" spans="1:1">
      <c r="A31" s="8"/>
    </row>
    <row r="32" spans="1:1">
      <c r="A32" s="8"/>
    </row>
    <row r="34" spans="1:1">
      <c r="A34" s="8"/>
    </row>
    <row r="36" spans="1:1">
      <c r="A36" s="8"/>
    </row>
    <row r="38" spans="1:1">
      <c r="A38" s="8"/>
    </row>
    <row r="39" spans="1:1">
      <c r="A39" s="8"/>
    </row>
    <row r="40" spans="1:1">
      <c r="A40" s="8"/>
    </row>
    <row r="41" spans="1:1">
      <c r="A41" s="8"/>
    </row>
    <row r="43" spans="1:1">
      <c r="A43" s="8"/>
    </row>
    <row r="44" spans="1:1">
      <c r="A44" s="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5EF93D83CAFC84A96F60D14C1A635F8" ma:contentTypeVersion="12" ma:contentTypeDescription="Crear nuevo documento." ma:contentTypeScope="" ma:versionID="c1e1cb7e7a17b8f0cb009b629c6926fa">
  <xsd:schema xmlns:xsd="http://www.w3.org/2001/XMLSchema" xmlns:xs="http://www.w3.org/2001/XMLSchema" xmlns:p="http://schemas.microsoft.com/office/2006/metadata/properties" xmlns:ns2="975e6d86-0457-4d81-89a1-5c85f652f20b" xmlns:ns3="7f854fd8-63cb-42a3-977f-161619776c3e" targetNamespace="http://schemas.microsoft.com/office/2006/metadata/properties" ma:root="true" ma:fieldsID="01863b8a2523effcc881fb22149ee2ce" ns2:_="" ns3:_="">
    <xsd:import namespace="975e6d86-0457-4d81-89a1-5c85f652f20b"/>
    <xsd:import namespace="7f854fd8-63cb-42a3-977f-161619776c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e6d86-0457-4d81-89a1-5c85f652f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854fd8-63cb-42a3-977f-161619776c3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958BD3-03CC-4DBD-8512-27A1C1F96B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e6d86-0457-4d81-89a1-5c85f652f20b"/>
    <ds:schemaRef ds:uri="7f854fd8-63cb-42a3-977f-161619776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E29D00-4446-4B23-BF7D-A1E683BEA882}">
  <ds:schemaRefs>
    <ds:schemaRef ds:uri="http://schemas.microsoft.com/office/2006/documentManagement/types"/>
    <ds:schemaRef ds:uri="http://purl.org/dc/dcmitype/"/>
    <ds:schemaRef ds:uri="http://purl.org/dc/terms/"/>
    <ds:schemaRef ds:uri="http://schemas.openxmlformats.org/package/2006/metadata/core-properties"/>
    <ds:schemaRef ds:uri="975e6d86-0457-4d81-89a1-5c85f652f20b"/>
    <ds:schemaRef ds:uri="http://schemas.microsoft.com/office/infopath/2007/PartnerControls"/>
    <ds:schemaRef ds:uri="http://purl.org/dc/elements/1.1/"/>
    <ds:schemaRef ds:uri="7f854fd8-63cb-42a3-977f-161619776c3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EC9C851-3021-40A6-BC97-40C32502D6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PAII-41_PP</vt:lpstr>
      <vt:lpstr>PAII-42_PP</vt:lpstr>
      <vt:lpstr>PAII-43_PP</vt:lpstr>
      <vt:lpstr>Planeación Proyectos</vt:lpstr>
      <vt:lpstr>Desplegables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Galindo</dc:creator>
  <cp:lastModifiedBy>YOLANDA MARCELA GARZON MOYANO</cp:lastModifiedBy>
  <cp:lastPrinted>2020-02-25T20:07:58Z</cp:lastPrinted>
  <dcterms:created xsi:type="dcterms:W3CDTF">2014-04-04T20:17:35Z</dcterms:created>
  <dcterms:modified xsi:type="dcterms:W3CDTF">2021-04-28T20:06:13Z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0x01010015EF93D83CAFC84A96F60D14C1A635F8</vt:lpwstr>
  </property>
</Properties>
</file>