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2. GAF\3. GD\"/>
    </mc:Choice>
  </mc:AlternateContent>
  <xr:revisionPtr revIDLastSave="0" documentId="13_ncr:1_{2A8E5CE3-70D3-4B5D-92EB-4191FC690218}" xr6:coauthVersionLast="46" xr6:coauthVersionMax="46" xr10:uidLastSave="{00000000-0000-0000-0000-000000000000}"/>
  <workbookProtection workbookAlgorithmName="SHA-512" workbookHashValue="wdF0SznvkkIilLHO5QE5b01IE6mAZmqnvrDWbhofJ7V2BYE7uZ+ANC3gK9XACUIm7mQaANFrxe4tiACz45JYXQ==" workbookSaltValue="UxoaAUMHtMCoYpf3+jggHA==" workbookSpinCount="100000" lockStructure="1"/>
  <bookViews>
    <workbookView xWindow="28680" yWindow="1440" windowWidth="20730" windowHeight="11160" tabRatio="547" xr2:uid="{00000000-000D-0000-FFFF-FFFF00000000}"/>
  </bookViews>
  <sheets>
    <sheet name="PAII-01_GD" sheetId="7" r:id="rId1"/>
    <sheet name="PAII-02_GD" sheetId="12" r:id="rId2"/>
    <sheet name="PAII-03_GD" sheetId="13" r:id="rId3"/>
    <sheet name="PAII-04_GD" sheetId="14" r:id="rId4"/>
    <sheet name="PAII-05_GD" sheetId="15" r:id="rId5"/>
    <sheet name="Gestion Documental" sheetId="8" state="hidden" r:id="rId6"/>
    <sheet name="Desplegables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4" l="1"/>
  <c r="D16" i="14"/>
  <c r="F16" i="14" l="1"/>
  <c r="D16" i="7"/>
  <c r="F16" i="7" s="1"/>
  <c r="F17" i="14" l="1"/>
  <c r="D19" i="14"/>
  <c r="D18" i="14"/>
  <c r="D17" i="14"/>
  <c r="V18" i="15" l="1"/>
  <c r="D18" i="15"/>
  <c r="F18" i="15" s="1"/>
  <c r="D17" i="15"/>
  <c r="D16" i="15"/>
  <c r="D10" i="15"/>
  <c r="H10" i="15"/>
  <c r="O10" i="15"/>
  <c r="S10" i="15"/>
  <c r="V10" i="15"/>
  <c r="Y8" i="15"/>
  <c r="W8" i="15"/>
  <c r="U8" i="15"/>
  <c r="Q8" i="15"/>
  <c r="N8" i="15"/>
  <c r="E20" i="15"/>
  <c r="D19" i="15"/>
  <c r="V18" i="14"/>
  <c r="F18" i="14"/>
  <c r="D10" i="14"/>
  <c r="H10" i="14"/>
  <c r="O10" i="14"/>
  <c r="S10" i="14"/>
  <c r="V10" i="14"/>
  <c r="Y8" i="14"/>
  <c r="W8" i="14"/>
  <c r="U8" i="14"/>
  <c r="Q8" i="14"/>
  <c r="N8" i="14"/>
  <c r="E20" i="14"/>
  <c r="D19" i="13"/>
  <c r="D18" i="13"/>
  <c r="D17" i="13"/>
  <c r="D16" i="13"/>
  <c r="F16" i="13" s="1"/>
  <c r="D10" i="13"/>
  <c r="V18" i="12"/>
  <c r="D18" i="12"/>
  <c r="D17" i="12"/>
  <c r="D16" i="12"/>
  <c r="D10" i="12"/>
  <c r="D10" i="7"/>
  <c r="C12" i="8"/>
  <c r="T10" i="8"/>
  <c r="T9" i="8"/>
  <c r="T8" i="8"/>
  <c r="T7" i="8"/>
  <c r="T6" i="8"/>
  <c r="D20" i="15" l="1"/>
  <c r="F20" i="15" s="1"/>
  <c r="D20" i="14"/>
  <c r="F20" i="14" s="1"/>
  <c r="V10" i="12"/>
  <c r="S10" i="12"/>
  <c r="O10" i="12"/>
  <c r="H10" i="12"/>
  <c r="Y8" i="12"/>
  <c r="W8" i="12"/>
  <c r="U8" i="12"/>
  <c r="Q8" i="12"/>
  <c r="N8" i="12"/>
  <c r="E20" i="12"/>
  <c r="D19" i="12"/>
  <c r="D20" i="12"/>
  <c r="V18" i="7"/>
  <c r="D19" i="7"/>
  <c r="D18" i="7"/>
  <c r="D17" i="7"/>
  <c r="V10" i="7"/>
  <c r="S10" i="7"/>
  <c r="O10" i="7"/>
  <c r="H10" i="7"/>
  <c r="Y8" i="7"/>
  <c r="W8" i="7"/>
  <c r="U8" i="7"/>
  <c r="Q8" i="7"/>
  <c r="N8" i="7"/>
  <c r="F20" i="12" l="1"/>
  <c r="V18" i="13"/>
  <c r="F18" i="13"/>
  <c r="V10" i="13"/>
  <c r="S10" i="13"/>
  <c r="O10" i="13"/>
  <c r="H10" i="13"/>
  <c r="Y8" i="13"/>
  <c r="W8" i="13"/>
  <c r="U8" i="13"/>
  <c r="Q8" i="13"/>
  <c r="N8" i="13"/>
  <c r="E20" i="13"/>
  <c r="D20" i="13" l="1"/>
  <c r="F20" i="13" s="1"/>
  <c r="D20" i="7"/>
  <c r="E20" i="7" l="1"/>
  <c r="F20" i="7" l="1"/>
</calcChain>
</file>

<file path=xl/sharedStrings.xml><?xml version="1.0" encoding="utf-8"?>
<sst xmlns="http://schemas.openxmlformats.org/spreadsheetml/2006/main" count="346" uniqueCount="145">
  <si>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</si>
  <si>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</si>
  <si>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</si>
  <si>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</si>
  <si>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</si>
  <si>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</si>
  <si>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</si>
  <si>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</si>
  <si>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</si>
  <si>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</si>
  <si>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</si>
  <si>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</si>
  <si>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</si>
  <si>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</si>
  <si>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</si>
  <si>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</si>
  <si>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</si>
  <si>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</si>
  <si>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</si>
  <si>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</si>
  <si>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</si>
  <si>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</si>
  <si>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</si>
  <si>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</si>
  <si>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</si>
  <si>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</si>
  <si>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</si>
  <si>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</si>
  <si>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</si>
  <si>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</si>
  <si>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</si>
  <si>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</si>
  <si>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</si>
  <si>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</si>
  <si>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</si>
  <si>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</si>
  <si>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</si>
  <si>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</si>
  <si>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</si>
  <si>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</si>
  <si>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</si>
  <si>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</si>
  <si>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</si>
  <si>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</si>
  <si>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</si>
  <si>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</si>
  <si>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</si>
  <si>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</si>
  <si>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</si>
  <si>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</si>
  <si>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</si>
  <si>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</si>
  <si>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</si>
  <si>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</si>
  <si>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</si>
  <si>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</si>
  <si>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</si>
  <si>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</si>
  <si>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</si>
  <si>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</si>
  <si>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</si>
  <si>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</si>
  <si>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</si>
  <si>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</si>
  <si>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</si>
  <si>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</si>
  <si>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</si>
  <si>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</si>
  <si>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</si>
  <si>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</si>
  <si>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</si>
  <si>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</si>
  <si>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</si>
  <si>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</si>
  <si>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</si>
  <si>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</si>
  <si>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</si>
  <si>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</si>
  <si>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</si>
  <si>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</si>
  <si>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</si>
  <si>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</si>
  <si>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</si>
  <si>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</si>
  <si>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</si>
  <si>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</si>
  <si>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</si>
  <si>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</si>
  <si>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</si>
  <si>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</si>
  <si>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</si>
  <si>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</si>
  <si>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</si>
  <si>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</si>
  <si>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</si>
  <si>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</si>
  <si>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</si>
  <si>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Fecha Inicio</t>
  </si>
  <si>
    <t>Fecha Fin</t>
  </si>
  <si>
    <t>Unidad</t>
  </si>
  <si>
    <t>PAPEL DE TRABAJO 
INDICADORES DE GESTIÓN</t>
  </si>
  <si>
    <t>PAII -01</t>
  </si>
  <si>
    <t xml:space="preserve">Apoyar y verificar el procedimiento de las transferencias documentales de archivo de gestión al archivo central. </t>
  </si>
  <si>
    <t>Transferencia documentales primarias</t>
  </si>
  <si>
    <t>Transferir la documentación que superó su tiempo en el archivo de gestión.</t>
  </si>
  <si>
    <t>Porcentaje</t>
  </si>
  <si>
    <t xml:space="preserve">FUID y acta de entrega de transferencia </t>
  </si>
  <si>
    <t>(N° de transferencia primarias realizadas/Total de transferencias documentales primarias programadas)*100</t>
  </si>
  <si>
    <t>Transferencia efectiva al archivo central de los documentos de las dependencias</t>
  </si>
  <si>
    <t>PAII -02</t>
  </si>
  <si>
    <t>Realizar el registro, cargue y publicación de las series documentales en el Registro Único de Series Documentales (RUSD), del Archivo General de la Nación.</t>
  </si>
  <si>
    <t>Publicación series y subseries documentales</t>
  </si>
  <si>
    <t>Realizar el registro de las series y subseries documentales en el registro único de series documentales (RUSD) del Archivo General de la Nación.</t>
  </si>
  <si>
    <t>TRD convalidada</t>
  </si>
  <si>
    <t>Publicación de las series y subseries documentales de la TRD de la EMB</t>
  </si>
  <si>
    <t>PAII -03</t>
  </si>
  <si>
    <t>Parametrizar la TRD actualizada en la aplicación de AZ DIGITAL.</t>
  </si>
  <si>
    <t>Parametrización TRD en la solución de gestión documental</t>
  </si>
  <si>
    <t>Parametrización de TRD en AZDigital</t>
  </si>
  <si>
    <t>PAII -04</t>
  </si>
  <si>
    <t>Realizar las capacitaciones del proceso de gestión documental relativas a AZ DIGITAL y a la implementación de la TRD actualizada.</t>
  </si>
  <si>
    <t>Capacitaciones en Gestión Documental</t>
  </si>
  <si>
    <t>Capacitar a servidores y contratistas en AZ Digital y en la implementación de la TRD</t>
  </si>
  <si>
    <t>Cronograma de capacitaciones</t>
  </si>
  <si>
    <t>(N° de capacitaciones realizadas/ N° de capacitaciones programadas)*100%</t>
  </si>
  <si>
    <t>Presentaciones, ayudas de memoria, registros de asistencia, entre otros.</t>
  </si>
  <si>
    <t>PAII -05</t>
  </si>
  <si>
    <t>Revisión, actualización y publicación de los Instrumentos de Gestión de la Información Pública.</t>
  </si>
  <si>
    <t>Actualización y publicación de los instrumentos de gestión de la información.</t>
  </si>
  <si>
    <t>Dar cumplimiento a la Ley de Transparencia 1712 de 2014.</t>
  </si>
  <si>
    <t>TRD convalidada, sitio web y SIG</t>
  </si>
  <si>
    <t>Tres publicaciones de instrumentos de gestión de información pública (Esquema de publicación, registro de activos de información e índice de información clasificada y reservada)</t>
  </si>
  <si>
    <t xml:space="preserve"> Publicaciones de instrumentos de gestión de información pública</t>
  </si>
  <si>
    <t>Líder del proceso</t>
  </si>
  <si>
    <t xml:space="preserve">Avance y logros </t>
  </si>
  <si>
    <t>Ejec/Pros
Vigencia</t>
  </si>
  <si>
    <t xml:space="preserve">- Se publicó el Cronograma de Tranferencias Documentales, en Somos Metro, Boletín 518, de marzo 9 de 2021.  
- Se formalizó el recibo y verificación de los expedientes para transferencia de las siguientes dependencias: OAJ, OAPI, OCI, GRS. </t>
  </si>
  <si>
    <t xml:space="preserve">- Se realizó presentación y seguimiento al plan de trabajo y cronograma de la solución tecnológica AZ DIGITAL versus Requisitos Técnicos y Funcionales (RTF) SGDEA-DC, el 9 de marzo de 2021, conforme con la comunicación de ANALÍTICA SAS, con radicado EXT20-0005321, de diciembre 3 de 2021. Las TRD se parametrizarán una vez se tenga el concepto favorable de convalidación por parte del Consejo Distrital de Archivos. </t>
  </si>
  <si>
    <t xml:space="preserve">- La capacitaciones sobre la versión 6.0 de AZ DIGITAL fueron divulgadas en Somos Metro, Boletín 500, de febrero 8 de 2021, y se realizaron el 10, 11 y 12 de febrero de 2021. Otras capacitaciones sobre aspectos específicos de la herramienta se realizarán durante el periodo definido, y una vez se validen algunas consideraciones técnicas de la nueva versión de AZ DIGITAL. </t>
  </si>
  <si>
    <t>No se presentan retrasos en el primer trimestre</t>
  </si>
  <si>
    <t>Expedientes recibidos y verificados de las dependencias mencionadas</t>
  </si>
  <si>
    <t>La actividad se encuentra programada para el segundo trimestre de la vigencia</t>
  </si>
  <si>
    <t>Registro de Asistencia 
Plan de trabajo presentado por el proveedor</t>
  </si>
  <si>
    <t xml:space="preserve">
Boletin somos metro
Registro de Asistencia </t>
  </si>
  <si>
    <t>La actividad se encuentra programada para el tercer trimestre de la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</si>
</sst>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8" fillId="0" borderId="0" applyBorder="0" applyProtection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5" fillId="4" borderId="6" xfId="17" applyFont="1" applyFill="1" applyBorder="1" applyAlignment="1">
      <alignment horizontal="center" vertical="center"/>
    </xf>
    <xf numFmtId="0" fontId="15" fillId="4" borderId="6" xfId="17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6" xfId="0" applyFont="1" applyBorder="1" applyAlignment="1">
      <alignment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0" xfId="0" applyFont="1" applyBorder="1"/>
    <xf numFmtId="0" fontId="17" fillId="7" borderId="0" xfId="0" applyFont="1" applyFill="1" applyBorder="1" applyAlignment="1">
      <alignment vertical="center"/>
    </xf>
    <xf numFmtId="0" fontId="16" fillId="0" borderId="4" xfId="0" applyFont="1" applyBorder="1"/>
    <xf numFmtId="0" fontId="17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6" fillId="0" borderId="0" xfId="0" applyFont="1" applyBorder="1" applyAlignment="1"/>
    <xf numFmtId="9" fontId="16" fillId="0" borderId="6" xfId="2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9" fontId="16" fillId="3" borderId="6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5" xfId="0" applyFont="1" applyBorder="1"/>
    <xf numFmtId="0" fontId="16" fillId="0" borderId="8" xfId="0" applyFont="1" applyBorder="1"/>
    <xf numFmtId="0" fontId="19" fillId="6" borderId="6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6" fillId="7" borderId="9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1" fillId="7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9" fontId="16" fillId="0" borderId="6" xfId="2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9" fontId="16" fillId="0" borderId="6" xfId="2" applyFont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left" vertical="center" wrapText="1"/>
    </xf>
    <xf numFmtId="0" fontId="12" fillId="0" borderId="6" xfId="0" applyFont="1" applyBorder="1"/>
    <xf numFmtId="9" fontId="16" fillId="0" borderId="6" xfId="0" applyNumberFormat="1" applyFont="1" applyBorder="1" applyAlignment="1">
      <alignment horizontal="center" vertical="center"/>
    </xf>
    <xf numFmtId="14" fontId="20" fillId="7" borderId="6" xfId="0" applyNumberFormat="1" applyFont="1" applyFill="1" applyBorder="1" applyAlignment="1">
      <alignment horizontal="center" vertical="center" wrapText="1"/>
    </xf>
    <xf numFmtId="9" fontId="12" fillId="0" borderId="0" xfId="2" applyFont="1" applyBorder="1" applyAlignment="1">
      <alignment horizont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wrapText="1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9" fontId="16" fillId="3" borderId="6" xfId="2" applyFont="1" applyFill="1" applyBorder="1" applyAlignment="1">
      <alignment horizontal="center" vertical="center"/>
    </xf>
    <xf numFmtId="0" fontId="16" fillId="0" borderId="6" xfId="0" applyFont="1" applyBorder="1" applyAlignment="1">
      <alignment horizontal="justify" vertical="center" wrapText="1"/>
    </xf>
    <xf numFmtId="9" fontId="17" fillId="0" borderId="6" xfId="2" applyFont="1" applyBorder="1" applyAlignment="1">
      <alignment horizontal="center" vertical="center"/>
    </xf>
    <xf numFmtId="9" fontId="16" fillId="0" borderId="6" xfId="0" applyNumberFormat="1" applyFont="1" applyFill="1" applyBorder="1" applyAlignment="1">
      <alignment horizontal="center" vertical="center"/>
    </xf>
    <xf numFmtId="9" fontId="17" fillId="0" borderId="6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6" fillId="0" borderId="9" xfId="0" quotePrefix="1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7" fillId="6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/>
    </xf>
    <xf numFmtId="9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justify" wrapText="1"/>
    </xf>
    <xf numFmtId="0" fontId="16" fillId="0" borderId="6" xfId="0" applyFont="1" applyBorder="1" applyAlignment="1">
      <alignment horizontal="justify" vertical="center" wrapText="1"/>
    </xf>
    <xf numFmtId="0" fontId="16" fillId="0" borderId="9" xfId="0" quotePrefix="1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10" xfId="0" applyFont="1" applyFill="1" applyBorder="1" applyAlignment="1">
      <alignment horizontal="left" vertical="center"/>
    </xf>
    <xf numFmtId="0" fontId="16" fillId="7" borderId="11" xfId="0" applyFont="1" applyFill="1" applyBorder="1" applyAlignment="1">
      <alignment horizontal="left" vertical="center"/>
    </xf>
    <xf numFmtId="0" fontId="16" fillId="0" borderId="6" xfId="0" applyNumberFormat="1" applyFont="1" applyBorder="1" applyAlignment="1">
      <alignment horizontal="center" vertical="center"/>
    </xf>
    <xf numFmtId="0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NumberFormat="1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'PAII-01_GD'!$E$15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'PAII-01_GD'!$C$16:$C$19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'PAII-01_GD'!$E$16:$E$19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'PAII-01_GD'!$D$15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'PAII-01_GD'!$C$16:$C$19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'PAII-01_GD'!$D$16:$D$19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'PAII-04_GD'!$C$20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'PAII-04_GD'!$D$20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D-42C8-9579-5601289CFD6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'PAII-04_GD'!$C$20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'PAII-04_GD'!$E$20</c:f>
              <c:numCache>
                <c:formatCode>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D-42C8-9579-5601289C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'PAII-05_GD'!$E$15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'PAII-05_GD'!$C$16:$C$19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'PAII-05_GD'!$E$16:$E$19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0-4685-B584-B47AFEF4B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'PAII-05_GD'!$D$15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'PAII-05_GD'!$C$16:$C$19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'PAII-05_GD'!$D$16:$D$19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A0-4685-B584-B47AFEF4B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'PAII-05_GD'!$C$20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'PAII-05_GD'!$D$20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6-4F2F-9BDE-924AA152D41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'PAII-05_GD'!$C$20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'PAII-05_GD'!$E$20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6-4F2F-9BDE-924AA152D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'PAII-01_GD'!$C$20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'PAII-01_GD'!$D$20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'PAII-01_GD'!$C$20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'PAII-01_GD'!$E$20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'PAII-01_GD'!$E$15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'PAII-01_GD'!$C$16:$C$19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'PAII-01_GD'!$E$16:$E$19</c:f>
              <c:numCache>
                <c:formatCode>0%</c:formatCode>
                <c:ptCount val="4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'PAII-01_GD'!$D$15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'PAII-01_GD'!$C$16:$C$19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'PAII-01_GD'!$D$16:$D$19</c:f>
              <c:numCache>
                <c:formatCode>0%</c:formatCode>
                <c:ptCount val="4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'PAII-01_GD'!$C$20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'PAII-01_GD'!$D$20</c:f>
              <c:numCache>
                <c:formatCode>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'PAII-01_GD'!$C$20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'PAII-01_GD'!$E$20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'PAII-02_GD'!$E$15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'PAII-02_GD'!$C$16:$C$19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'PAII-02_GD'!$E$16:$E$19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'PAII-02_GD'!$D$15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'PAII-02_GD'!$C$16:$C$19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'PAII-02_GD'!$D$16:$D$19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'PAII-02_GD'!$C$20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'PAII-02_GD'!$D$20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'PAII-02_GD'!$C$20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'PAII-02_GD'!$E$20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'PAII-03_GD'!$E$15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'PAII-03_GD'!$C$16:$C$19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'PAII-03_GD'!$E$16:$E$19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'PAII-03_GD'!$D$15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'PAII-03_GD'!$C$16:$C$19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'PAII-03_GD'!$D$16:$D$19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0.95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5-4079-8B9D-7806C2A1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'PAII-03_GD'!$C$20</c:f>
              <c:strCache>
                <c:ptCount val="1"/>
                <c:pt idx="0">
                  <c:v>Ejec/Pros
Vigencia</c:v>
                </c:pt>
              </c:strCache>
            </c:strRef>
          </c:cat>
          <c:val>
            <c:numRef>
              <c:f>'PAII-03_GD'!$D$20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B-463A-ABD8-84D9E20703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'PAII-03_GD'!$C$20</c:f>
              <c:strCache>
                <c:ptCount val="1"/>
                <c:pt idx="0">
                  <c:v>Ejec/Pros
Vigencia</c:v>
                </c:pt>
              </c:strCache>
            </c:strRef>
          </c:cat>
          <c:val>
            <c:numRef>
              <c:f>'PAII-03_GD'!$E$20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B-463A-ABD8-84D9E2070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'PAII-04_GD'!$E$15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'PAII-04_GD'!$C$16:$C$19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'PAII-04_GD'!$E$16:$E$19</c:f>
              <c:numCache>
                <c:formatCode>0%</c:formatCode>
                <c:ptCount val="4"/>
                <c:pt idx="0">
                  <c:v>0.11764705882352941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0E0-B4AA-942B7656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'PAII-04_GD'!$D$15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'PAII-04_GD'!$C$16:$C$19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'PAII-04_GD'!$D$16:$D$19</c:f>
              <c:numCache>
                <c:formatCode>0%</c:formatCode>
                <c:ptCount val="4"/>
                <c:pt idx="0">
                  <c:v>0.11764705882352941</c:v>
                </c:pt>
                <c:pt idx="1">
                  <c:v>0.58823529411764708</c:v>
                </c:pt>
                <c:pt idx="2">
                  <c:v>0.29411764705882354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4-40E0-B4AA-942B7656F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194462</xdr:colOff>
      <xdr:row>1</xdr:row>
      <xdr:rowOff>147902</xdr:rowOff>
    </xdr:from>
    <xdr:to>
      <xdr:col>1</xdr:col>
      <xdr:colOff>752475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27812" y="176477"/>
          <a:ext cx="558013" cy="7569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213179</xdr:colOff>
      <xdr:row>1</xdr:row>
      <xdr:rowOff>154214</xdr:rowOff>
    </xdr:from>
    <xdr:to>
      <xdr:col>24</xdr:col>
      <xdr:colOff>1084035</xdr:colOff>
      <xdr:row>3</xdr:row>
      <xdr:rowOff>263072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85964"/>
          <a:ext cx="870856" cy="83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89687</xdr:colOff>
      <xdr:row>1</xdr:row>
      <xdr:rowOff>81227</xdr:rowOff>
    </xdr:from>
    <xdr:to>
      <xdr:col>1</xdr:col>
      <xdr:colOff>885825</xdr:colOff>
      <xdr:row>3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23037" y="109802"/>
          <a:ext cx="796138" cy="8903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194128</xdr:colOff>
      <xdr:row>1</xdr:row>
      <xdr:rowOff>106590</xdr:rowOff>
    </xdr:from>
    <xdr:to>
      <xdr:col>24</xdr:col>
      <xdr:colOff>1238249</xdr:colOff>
      <xdr:row>3</xdr:row>
      <xdr:rowOff>266700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41564E-5467-4F43-BB6C-50FE992C594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7378" y="135165"/>
          <a:ext cx="1044121" cy="8840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80162</xdr:colOff>
      <xdr:row>1</xdr:row>
      <xdr:rowOff>62178</xdr:rowOff>
    </xdr:from>
    <xdr:to>
      <xdr:col>1</xdr:col>
      <xdr:colOff>895350</xdr:colOff>
      <xdr:row>3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68172F-15F7-4B90-9640-0CCC828AB5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13512" y="90753"/>
          <a:ext cx="815188" cy="89984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E2E4B88-E6F9-42A8-9AC0-C55E1CE4A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90C6FF5-4FE9-45F4-A2C3-4D4173404B81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17D643A-D9F6-494D-A648-659C433F58F5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B389206-9602-4BE5-9878-5AC776B7F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89353</xdr:colOff>
      <xdr:row>1</xdr:row>
      <xdr:rowOff>97065</xdr:rowOff>
    </xdr:from>
    <xdr:to>
      <xdr:col>24</xdr:col>
      <xdr:colOff>1219200</xdr:colOff>
      <xdr:row>3</xdr:row>
      <xdr:rowOff>285750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28DD17-8125-4DE2-A784-9692D8F2103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2603" y="125640"/>
          <a:ext cx="1129847" cy="9125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99212</xdr:colOff>
      <xdr:row>1</xdr:row>
      <xdr:rowOff>90753</xdr:rowOff>
    </xdr:from>
    <xdr:to>
      <xdr:col>1</xdr:col>
      <xdr:colOff>885825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075B3E-0BD0-4BB1-B5F2-6E4F29A80C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32562" y="119328"/>
          <a:ext cx="786613" cy="795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56BFC4-1492-4563-A13A-B7681FB13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DC8367E-55DD-42E6-A0A7-D6E4F6FD9766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34A20D-E3DB-42C5-8D63-D5BB22A38CD3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0E21FA6-0150-4C34-80EB-B2A557AD9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70303</xdr:colOff>
      <xdr:row>1</xdr:row>
      <xdr:rowOff>163741</xdr:rowOff>
    </xdr:from>
    <xdr:to>
      <xdr:col>24</xdr:col>
      <xdr:colOff>1190625</xdr:colOff>
      <xdr:row>3</xdr:row>
      <xdr:rowOff>266701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9474352-0271-4AE7-9A95-A652ADFB3FF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3553" y="192316"/>
          <a:ext cx="1120322" cy="826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118262</xdr:colOff>
      <xdr:row>1</xdr:row>
      <xdr:rowOff>90753</xdr:rowOff>
    </xdr:from>
    <xdr:to>
      <xdr:col>1</xdr:col>
      <xdr:colOff>847726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7D2BB5-9DC4-406D-8430-1BA3CEE000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51612" y="119328"/>
          <a:ext cx="729464" cy="8617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FCD903-0DCC-45F2-8D03-05CB40050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8649E4B-E989-4466-B14D-878B5C555C61}"/>
            </a:ext>
          </a:extLst>
        </xdr:cNvPr>
        <xdr:cNvSpPr txBox="1"/>
      </xdr:nvSpPr>
      <xdr:spPr>
        <a:xfrm>
          <a:off x="13104699" y="41501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9ACF51-03EE-4269-B56C-AB1E16B856E4}"/>
            </a:ext>
          </a:extLst>
        </xdr:cNvPr>
        <xdr:cNvSpPr txBox="1"/>
      </xdr:nvSpPr>
      <xdr:spPr>
        <a:xfrm>
          <a:off x="13266474" y="43368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CB97AE-CAF3-4BD2-B24F-4504E3CF3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89353</xdr:colOff>
      <xdr:row>1</xdr:row>
      <xdr:rowOff>97065</xdr:rowOff>
    </xdr:from>
    <xdr:to>
      <xdr:col>24</xdr:col>
      <xdr:colOff>1143000</xdr:colOff>
      <xdr:row>3</xdr:row>
      <xdr:rowOff>266700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AE71F4-9E33-4B0A-BF4E-4878FAA0666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2603" y="125640"/>
          <a:ext cx="1053647" cy="893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topLeftCell="A14" zoomScaleNormal="100" workbookViewId="0">
      <selection activeCell="B19" sqref="B19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2"/>
      <c r="C2" s="106" t="s">
        <v>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3"/>
    </row>
    <row r="3" spans="2:25" ht="28.5" customHeight="1">
      <c r="B3" s="102"/>
      <c r="C3" s="106" t="s">
        <v>31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4"/>
    </row>
    <row r="4" spans="2:25" ht="28.5" customHeight="1">
      <c r="B4" s="102"/>
      <c r="C4" s="107" t="s">
        <v>15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 t="s">
        <v>32</v>
      </c>
      <c r="R4" s="107"/>
      <c r="S4" s="107"/>
      <c r="T4" s="107"/>
      <c r="U4" s="107"/>
      <c r="V4" s="107"/>
      <c r="W4" s="107"/>
      <c r="X4" s="107"/>
      <c r="Y4" s="105"/>
    </row>
    <row r="5" spans="2:25" ht="7.5" customHeight="1"/>
    <row r="6" spans="2:25" ht="22.5" customHeight="1">
      <c r="B6" s="108" t="s">
        <v>13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25" ht="3.75" customHeight="1"/>
    <row r="8" spans="2:25" ht="46.5" customHeight="1">
      <c r="B8" s="109" t="s">
        <v>33</v>
      </c>
      <c r="C8" s="109"/>
      <c r="D8" s="92" t="s">
        <v>58</v>
      </c>
      <c r="E8" s="92"/>
      <c r="F8" s="92"/>
      <c r="G8" s="92"/>
      <c r="H8" s="109" t="s">
        <v>40</v>
      </c>
      <c r="I8" s="109"/>
      <c r="J8" s="92"/>
      <c r="K8" s="92"/>
      <c r="L8" s="88" t="s">
        <v>82</v>
      </c>
      <c r="M8" s="88"/>
      <c r="N8" s="14" t="str">
        <f>+'Gestion Documental'!B6</f>
        <v>PAII -01</v>
      </c>
      <c r="O8" s="110" t="s">
        <v>25</v>
      </c>
      <c r="P8" s="110"/>
      <c r="Q8" s="111" t="str">
        <f>+'Gestion Documental'!D6</f>
        <v xml:space="preserve">Apoyar y verificar el procedimiento de las transferencias documentales de archivo de gestión al archivo central. </v>
      </c>
      <c r="R8" s="111"/>
      <c r="S8" s="111"/>
      <c r="T8" s="15" t="s">
        <v>83</v>
      </c>
      <c r="U8" s="26">
        <f>+'Gestion Documental'!C6</f>
        <v>0.2</v>
      </c>
      <c r="V8" s="16" t="s">
        <v>41</v>
      </c>
      <c r="W8" s="48" t="str">
        <f>+'Gestion Documental'!E6</f>
        <v>Transferencia documentales primarias</v>
      </c>
      <c r="X8" s="40" t="s">
        <v>87</v>
      </c>
      <c r="Y8" s="49" t="str">
        <f>+'Gestion Documental'!F6</f>
        <v>Transferir la documentación que superó su tiempo en el archivo de gestión.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8" t="s">
        <v>27</v>
      </c>
      <c r="C10" s="88"/>
      <c r="D10" s="91" t="str">
        <f>+'Gestion Documental'!H6</f>
        <v>Efectividad</v>
      </c>
      <c r="E10" s="91"/>
      <c r="F10" s="88" t="s">
        <v>9</v>
      </c>
      <c r="G10" s="88"/>
      <c r="H10" s="91" t="str">
        <f>+'Gestion Documental'!G6</f>
        <v>Porcentaje</v>
      </c>
      <c r="I10" s="91"/>
      <c r="J10" s="15" t="s">
        <v>10</v>
      </c>
      <c r="K10" s="92" t="s">
        <v>3</v>
      </c>
      <c r="L10" s="92"/>
      <c r="M10" s="94" t="s">
        <v>77</v>
      </c>
      <c r="N10" s="95"/>
      <c r="O10" s="96" t="str">
        <f>+'Gestion Documental'!I6</f>
        <v xml:space="preserve">FUID y acta de entrega de transferencia </v>
      </c>
      <c r="P10" s="97"/>
      <c r="Q10" s="98"/>
      <c r="R10" s="16" t="s">
        <v>96</v>
      </c>
      <c r="S10" s="92" t="str">
        <f>+'Gestion Documental'!J6</f>
        <v>(N° de transferencia primarias realizadas/Total de transferencias documentales primarias programadas)*100</v>
      </c>
      <c r="T10" s="92"/>
      <c r="U10" s="15" t="s">
        <v>8</v>
      </c>
      <c r="V10" s="100">
        <f>+'Gestion Documental'!L6</f>
        <v>0.8</v>
      </c>
      <c r="W10" s="101"/>
      <c r="X10" s="40" t="s">
        <v>84</v>
      </c>
      <c r="Y10" s="50" t="s">
        <v>133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3" t="s">
        <v>80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88" t="s">
        <v>78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77">
        <f>+'Gestion Documental'!P6</f>
        <v>0.2</v>
      </c>
      <c r="E16" s="77">
        <v>0.2</v>
      </c>
      <c r="F16" s="78">
        <f>+E16/D16</f>
        <v>1</v>
      </c>
      <c r="G16" s="22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Documental'!Q6</f>
        <v>0.3</v>
      </c>
      <c r="E17" s="29">
        <v>0</v>
      </c>
      <c r="F17" s="27">
        <v>0</v>
      </c>
      <c r="G17" s="22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8"/>
      <c r="V17" s="88" t="s">
        <v>81</v>
      </c>
      <c r="W17" s="88"/>
      <c r="X17" s="41"/>
      <c r="Y17" s="24"/>
    </row>
    <row r="18" spans="2:25" ht="52.5" customHeight="1">
      <c r="B18" s="21"/>
      <c r="C18" s="25" t="s">
        <v>18</v>
      </c>
      <c r="D18" s="26">
        <f>+'Gestion Documental'!R6</f>
        <v>0.3</v>
      </c>
      <c r="E18" s="29">
        <v>0</v>
      </c>
      <c r="F18" s="27">
        <v>0</v>
      </c>
      <c r="G18" s="2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28"/>
      <c r="V18" s="90">
        <f>+'Gestion Documental'!K6</f>
        <v>0</v>
      </c>
      <c r="W18" s="91"/>
      <c r="X18" s="42"/>
      <c r="Y18" s="24"/>
    </row>
    <row r="19" spans="2:25" ht="52.5" customHeight="1">
      <c r="B19" s="21"/>
      <c r="C19" s="25" t="s">
        <v>19</v>
      </c>
      <c r="D19" s="26">
        <f>+'Gestion Documental'!S6</f>
        <v>0</v>
      </c>
      <c r="E19" s="29">
        <v>0</v>
      </c>
      <c r="F19" s="27">
        <v>0</v>
      </c>
      <c r="G19" s="22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28"/>
      <c r="V19" s="99"/>
      <c r="W19" s="99"/>
      <c r="X19" s="39"/>
      <c r="Y19" s="24"/>
    </row>
    <row r="20" spans="2:25" ht="52.5" customHeight="1">
      <c r="B20" s="21"/>
      <c r="C20" s="30" t="s">
        <v>14</v>
      </c>
      <c r="D20" s="31">
        <f>SUM(D16:D19)</f>
        <v>0.8</v>
      </c>
      <c r="E20" s="31">
        <f>SUM(E16:E19)</f>
        <v>0.2</v>
      </c>
      <c r="F20" s="32">
        <f t="shared" ref="F20" si="0">E20/D20</f>
        <v>0.25</v>
      </c>
      <c r="G20" s="22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3" t="s">
        <v>79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2:25" ht="32.25" customHeight="1">
      <c r="B24" s="36" t="s">
        <v>0</v>
      </c>
      <c r="C24" s="82" t="s">
        <v>134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86</v>
      </c>
      <c r="N24" s="83"/>
      <c r="O24" s="83"/>
      <c r="P24" s="83"/>
      <c r="Q24" s="83"/>
      <c r="R24" s="83"/>
      <c r="S24" s="83"/>
      <c r="T24" s="84"/>
      <c r="U24" s="82" t="s">
        <v>85</v>
      </c>
      <c r="V24" s="83"/>
      <c r="W24" s="83"/>
      <c r="X24" s="83"/>
      <c r="Y24" s="84"/>
    </row>
    <row r="25" spans="2:25" ht="98.25" customHeight="1">
      <c r="B25" s="37" t="s">
        <v>16</v>
      </c>
      <c r="C25" s="85" t="s">
        <v>136</v>
      </c>
      <c r="D25" s="86"/>
      <c r="E25" s="86"/>
      <c r="F25" s="86"/>
      <c r="G25" s="86"/>
      <c r="H25" s="86"/>
      <c r="I25" s="86"/>
      <c r="J25" s="86"/>
      <c r="K25" s="86"/>
      <c r="L25" s="87"/>
      <c r="M25" s="79" t="s">
        <v>139</v>
      </c>
      <c r="N25" s="80"/>
      <c r="O25" s="80"/>
      <c r="P25" s="80"/>
      <c r="Q25" s="80"/>
      <c r="R25" s="80"/>
      <c r="S25" s="80"/>
      <c r="T25" s="81"/>
      <c r="U25" s="79" t="s">
        <v>140</v>
      </c>
      <c r="V25" s="80"/>
      <c r="W25" s="80"/>
      <c r="X25" s="80"/>
      <c r="Y25" s="81"/>
    </row>
    <row r="26" spans="2:25" ht="98.25" customHeight="1">
      <c r="B26" s="25" t="s">
        <v>17</v>
      </c>
      <c r="C26" s="79"/>
      <c r="D26" s="80"/>
      <c r="E26" s="80"/>
      <c r="F26" s="80"/>
      <c r="G26" s="80"/>
      <c r="H26" s="80"/>
      <c r="I26" s="80"/>
      <c r="J26" s="80"/>
      <c r="K26" s="80"/>
      <c r="L26" s="81"/>
      <c r="M26" s="79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1"/>
    </row>
    <row r="27" spans="2:25" ht="98.25" customHeight="1">
      <c r="B27" s="25" t="s">
        <v>18</v>
      </c>
      <c r="C27" s="79"/>
      <c r="D27" s="80"/>
      <c r="E27" s="80"/>
      <c r="F27" s="80"/>
      <c r="G27" s="80"/>
      <c r="H27" s="80"/>
      <c r="I27" s="80"/>
      <c r="J27" s="80"/>
      <c r="K27" s="80"/>
      <c r="L27" s="81"/>
      <c r="M27" s="79"/>
      <c r="N27" s="80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1"/>
    </row>
    <row r="28" spans="2:25" ht="98.25" customHeight="1">
      <c r="B28" s="25" t="s">
        <v>19</v>
      </c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80"/>
      <c r="X28" s="80"/>
      <c r="Y28" s="81"/>
    </row>
  </sheetData>
  <mergeCells count="45">
    <mergeCell ref="B23:Y23"/>
    <mergeCell ref="C26:L26"/>
    <mergeCell ref="M26:T26"/>
    <mergeCell ref="U26:Y26"/>
    <mergeCell ref="C27:L27"/>
    <mergeCell ref="M27:T27"/>
    <mergeCell ref="U27:Y27"/>
    <mergeCell ref="B6:Y6"/>
    <mergeCell ref="B8:C8"/>
    <mergeCell ref="D8:G8"/>
    <mergeCell ref="H8:I8"/>
    <mergeCell ref="J8:K8"/>
    <mergeCell ref="O8:P8"/>
    <mergeCell ref="L8:M8"/>
    <mergeCell ref="Q8:S8"/>
    <mergeCell ref="B2:B4"/>
    <mergeCell ref="Y2:Y4"/>
    <mergeCell ref="C2:X2"/>
    <mergeCell ref="C3:X3"/>
    <mergeCell ref="C4:P4"/>
    <mergeCell ref="Q4:X4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showGridLines="0" topLeftCell="A14" workbookViewId="0">
      <selection activeCell="B22" sqref="B22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102"/>
      <c r="C2" s="106" t="s">
        <v>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3"/>
    </row>
    <row r="3" spans="2:25" ht="28.5" customHeight="1">
      <c r="B3" s="102"/>
      <c r="C3" s="106" t="s">
        <v>31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4"/>
    </row>
    <row r="4" spans="2:25" ht="28.5" customHeight="1">
      <c r="B4" s="102"/>
      <c r="C4" s="107" t="s">
        <v>15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 t="s">
        <v>32</v>
      </c>
      <c r="R4" s="107"/>
      <c r="S4" s="107"/>
      <c r="T4" s="107"/>
      <c r="U4" s="107"/>
      <c r="V4" s="107"/>
      <c r="W4" s="107"/>
      <c r="X4" s="107"/>
      <c r="Y4" s="105"/>
    </row>
    <row r="5" spans="2:25" ht="7.5" customHeight="1"/>
    <row r="6" spans="2:25" ht="22.5" customHeight="1">
      <c r="B6" s="108" t="s">
        <v>13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25" ht="3.75" customHeight="1"/>
    <row r="8" spans="2:25" ht="87.75" customHeight="1">
      <c r="B8" s="109" t="s">
        <v>33</v>
      </c>
      <c r="C8" s="109"/>
      <c r="D8" s="92" t="s">
        <v>58</v>
      </c>
      <c r="E8" s="92"/>
      <c r="F8" s="92"/>
      <c r="G8" s="92"/>
      <c r="H8" s="109" t="s">
        <v>40</v>
      </c>
      <c r="I8" s="109"/>
      <c r="J8" s="92"/>
      <c r="K8" s="92"/>
      <c r="L8" s="88" t="s">
        <v>82</v>
      </c>
      <c r="M8" s="88"/>
      <c r="N8" s="14" t="str">
        <f>+'Gestion Documental'!B7</f>
        <v>PAII -02</v>
      </c>
      <c r="O8" s="110" t="s">
        <v>25</v>
      </c>
      <c r="P8" s="110"/>
      <c r="Q8" s="111" t="str">
        <f>+'Gestion Documental'!D7</f>
        <v>Realizar el registro, cargue y publicación de las series documentales en el Registro Único de Series Documentales (RUSD), del Archivo General de la Nación.</v>
      </c>
      <c r="R8" s="111"/>
      <c r="S8" s="111"/>
      <c r="T8" s="52" t="s">
        <v>83</v>
      </c>
      <c r="U8" s="26">
        <f>+'Gestion Documental'!C7</f>
        <v>0.2</v>
      </c>
      <c r="V8" s="51" t="s">
        <v>41</v>
      </c>
      <c r="W8" s="48" t="str">
        <f>+'Gestion Documental'!E7</f>
        <v>Publicación series y subseries documentales</v>
      </c>
      <c r="X8" s="51" t="s">
        <v>87</v>
      </c>
      <c r="Y8" s="49" t="str">
        <f>+'Gestion Documental'!F7</f>
        <v>Realizar el registro de las series y subseries documentales en el registro único de series documentales (RUSD) del Archivo General de la Nación.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8" t="s">
        <v>27</v>
      </c>
      <c r="C10" s="88"/>
      <c r="D10" s="91" t="str">
        <f>+'Gestion Documental'!H7</f>
        <v>Producto</v>
      </c>
      <c r="E10" s="91"/>
      <c r="F10" s="88" t="s">
        <v>9</v>
      </c>
      <c r="G10" s="88"/>
      <c r="H10" s="91" t="str">
        <f>+'Gestion Documental'!G7</f>
        <v>Unidad</v>
      </c>
      <c r="I10" s="91"/>
      <c r="J10" s="52" t="s">
        <v>10</v>
      </c>
      <c r="K10" s="92" t="s">
        <v>3</v>
      </c>
      <c r="L10" s="92"/>
      <c r="M10" s="94" t="s">
        <v>77</v>
      </c>
      <c r="N10" s="95"/>
      <c r="O10" s="96" t="str">
        <f>+'Gestion Documental'!I7</f>
        <v>TRD convalidada</v>
      </c>
      <c r="P10" s="97"/>
      <c r="Q10" s="98"/>
      <c r="R10" s="51" t="s">
        <v>96</v>
      </c>
      <c r="S10" s="92" t="str">
        <f>+'Gestion Documental'!J7</f>
        <v>Publicación de las series y subseries documentales de la TRD de la EMB</v>
      </c>
      <c r="T10" s="92"/>
      <c r="U10" s="52" t="s">
        <v>8</v>
      </c>
      <c r="V10" s="100">
        <f>+'Gestion Documental'!L7</f>
        <v>1</v>
      </c>
      <c r="W10" s="101"/>
      <c r="X10" s="51" t="s">
        <v>84</v>
      </c>
      <c r="Y10" s="50" t="s">
        <v>133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3" t="s">
        <v>80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2" t="s">
        <v>0</v>
      </c>
      <c r="D15" s="52" t="s">
        <v>11</v>
      </c>
      <c r="E15" s="52" t="s">
        <v>12</v>
      </c>
      <c r="F15" s="52" t="s">
        <v>20</v>
      </c>
      <c r="G15" s="22"/>
      <c r="H15" s="88" t="s">
        <v>78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+'Gestion Documental'!P7</f>
        <v>0</v>
      </c>
      <c r="E16" s="26">
        <v>0</v>
      </c>
      <c r="F16" s="27">
        <v>0</v>
      </c>
      <c r="G16" s="22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Documental'!Q7</f>
        <v>1</v>
      </c>
      <c r="E17" s="57">
        <v>0</v>
      </c>
      <c r="F17" s="27">
        <v>0</v>
      </c>
      <c r="G17" s="22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8"/>
      <c r="V17" s="88" t="s">
        <v>81</v>
      </c>
      <c r="W17" s="88"/>
      <c r="X17" s="41"/>
      <c r="Y17" s="24"/>
    </row>
    <row r="18" spans="2:25" ht="52.5" customHeight="1">
      <c r="B18" s="21"/>
      <c r="C18" s="25" t="s">
        <v>18</v>
      </c>
      <c r="D18" s="26">
        <f>+'Gestion Documental'!R7</f>
        <v>0</v>
      </c>
      <c r="E18" s="57">
        <v>0</v>
      </c>
      <c r="F18" s="27">
        <v>0</v>
      </c>
      <c r="G18" s="2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28"/>
      <c r="V18" s="90">
        <f>+'Gestion Documental'!K7</f>
        <v>0</v>
      </c>
      <c r="W18" s="91"/>
      <c r="X18" s="42"/>
      <c r="Y18" s="24"/>
    </row>
    <row r="19" spans="2:25" ht="52.5" customHeight="1">
      <c r="B19" s="21"/>
      <c r="C19" s="25" t="s">
        <v>19</v>
      </c>
      <c r="D19" s="26">
        <f>+'Gestion Documental'!S6</f>
        <v>0</v>
      </c>
      <c r="E19" s="57">
        <v>0</v>
      </c>
      <c r="F19" s="27">
        <v>0</v>
      </c>
      <c r="G19" s="22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28"/>
      <c r="V19" s="99"/>
      <c r="W19" s="99"/>
      <c r="X19" s="53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</v>
      </c>
      <c r="F20" s="32">
        <f t="shared" ref="F20" si="0">E20/D20</f>
        <v>0</v>
      </c>
      <c r="G20" s="22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3" t="s">
        <v>79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2:25" ht="32.25" customHeight="1">
      <c r="B24" s="36" t="s">
        <v>0</v>
      </c>
      <c r="C24" s="82" t="s">
        <v>134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86</v>
      </c>
      <c r="N24" s="83"/>
      <c r="O24" s="83"/>
      <c r="P24" s="83"/>
      <c r="Q24" s="83"/>
      <c r="R24" s="83"/>
      <c r="S24" s="83"/>
      <c r="T24" s="84"/>
      <c r="U24" s="82" t="s">
        <v>85</v>
      </c>
      <c r="V24" s="83"/>
      <c r="W24" s="83"/>
      <c r="X24" s="83"/>
      <c r="Y24" s="84"/>
    </row>
    <row r="25" spans="2:25" ht="98.25" customHeight="1">
      <c r="B25" s="37" t="s">
        <v>16</v>
      </c>
      <c r="C25" s="79" t="s">
        <v>141</v>
      </c>
      <c r="D25" s="80"/>
      <c r="E25" s="80"/>
      <c r="F25" s="80"/>
      <c r="G25" s="80"/>
      <c r="H25" s="80"/>
      <c r="I25" s="80"/>
      <c r="J25" s="80"/>
      <c r="K25" s="80"/>
      <c r="L25" s="81"/>
      <c r="M25" s="79" t="s">
        <v>141</v>
      </c>
      <c r="N25" s="80"/>
      <c r="O25" s="80"/>
      <c r="P25" s="80"/>
      <c r="Q25" s="80"/>
      <c r="R25" s="80"/>
      <c r="S25" s="80"/>
      <c r="T25" s="81"/>
      <c r="U25" s="79" t="s">
        <v>141</v>
      </c>
      <c r="V25" s="80"/>
      <c r="W25" s="80"/>
      <c r="X25" s="80"/>
      <c r="Y25" s="81"/>
    </row>
    <row r="26" spans="2:25" ht="98.25" customHeight="1">
      <c r="B26" s="25" t="s">
        <v>17</v>
      </c>
      <c r="C26" s="79"/>
      <c r="D26" s="80"/>
      <c r="E26" s="80"/>
      <c r="F26" s="80"/>
      <c r="G26" s="80"/>
      <c r="H26" s="80"/>
      <c r="I26" s="80"/>
      <c r="J26" s="80"/>
      <c r="K26" s="80"/>
      <c r="L26" s="81"/>
      <c r="M26" s="79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1"/>
    </row>
    <row r="27" spans="2:25" ht="98.25" customHeight="1">
      <c r="B27" s="25" t="s">
        <v>18</v>
      </c>
      <c r="C27" s="79"/>
      <c r="D27" s="80"/>
      <c r="E27" s="80"/>
      <c r="F27" s="80"/>
      <c r="G27" s="80"/>
      <c r="H27" s="80"/>
      <c r="I27" s="80"/>
      <c r="J27" s="80"/>
      <c r="K27" s="80"/>
      <c r="L27" s="81"/>
      <c r="M27" s="79"/>
      <c r="N27" s="80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1"/>
    </row>
    <row r="28" spans="2:25" ht="98.25" customHeight="1">
      <c r="B28" s="25" t="s">
        <v>19</v>
      </c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80"/>
      <c r="X28" s="80"/>
      <c r="Y28" s="81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6E8F4-5077-4A73-8426-4F99768DB193}">
  <sheetPr>
    <tabColor rgb="FF00B0F0"/>
  </sheetPr>
  <dimension ref="B1:Y28"/>
  <sheetViews>
    <sheetView showGridLines="0" topLeftCell="A14" zoomScaleNormal="100" workbookViewId="0">
      <selection activeCell="A22" sqref="A22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2"/>
      <c r="C2" s="106" t="s">
        <v>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3"/>
    </row>
    <row r="3" spans="2:25" ht="28.5" customHeight="1">
      <c r="B3" s="102"/>
      <c r="C3" s="106" t="s">
        <v>31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4"/>
    </row>
    <row r="4" spans="2:25" ht="28.5" customHeight="1">
      <c r="B4" s="102"/>
      <c r="C4" s="107" t="s">
        <v>15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 t="s">
        <v>32</v>
      </c>
      <c r="R4" s="107"/>
      <c r="S4" s="107"/>
      <c r="T4" s="107"/>
      <c r="U4" s="107"/>
      <c r="V4" s="107"/>
      <c r="W4" s="107"/>
      <c r="X4" s="107"/>
      <c r="Y4" s="105"/>
    </row>
    <row r="5" spans="2:25" ht="7.5" customHeight="1"/>
    <row r="6" spans="2:25" ht="22.5" customHeight="1">
      <c r="B6" s="108" t="s">
        <v>13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25" ht="3.75" customHeight="1"/>
    <row r="8" spans="2:25" ht="76.5" customHeight="1">
      <c r="B8" s="109" t="s">
        <v>33</v>
      </c>
      <c r="C8" s="109"/>
      <c r="D8" s="92" t="s">
        <v>58</v>
      </c>
      <c r="E8" s="92"/>
      <c r="F8" s="92"/>
      <c r="G8" s="92"/>
      <c r="H8" s="109" t="s">
        <v>40</v>
      </c>
      <c r="I8" s="109"/>
      <c r="J8" s="92"/>
      <c r="K8" s="92"/>
      <c r="L8" s="88" t="s">
        <v>82</v>
      </c>
      <c r="M8" s="88"/>
      <c r="N8" s="14" t="str">
        <f>+'Gestion Documental'!B8</f>
        <v>PAII -03</v>
      </c>
      <c r="O8" s="110" t="s">
        <v>25</v>
      </c>
      <c r="P8" s="110"/>
      <c r="Q8" s="112" t="str">
        <f>+'Gestion Documental'!D8</f>
        <v>Parametrizar la TRD actualizada en la aplicación de AZ DIGITAL.</v>
      </c>
      <c r="R8" s="112"/>
      <c r="S8" s="112"/>
      <c r="T8" s="52" t="s">
        <v>83</v>
      </c>
      <c r="U8" s="26">
        <f>+'Gestion Documental'!C8</f>
        <v>0.2</v>
      </c>
      <c r="V8" s="51" t="s">
        <v>41</v>
      </c>
      <c r="W8" s="48" t="str">
        <f>+'Gestion Documental'!E8</f>
        <v>Parametrización TRD en la solución de gestión documental</v>
      </c>
      <c r="X8" s="51" t="s">
        <v>87</v>
      </c>
      <c r="Y8" s="75" t="str">
        <f>+'Gestion Documental'!F8</f>
        <v>Parametrizar la TRD actualizada en la aplicación de AZ DIGITAL.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8" t="s">
        <v>27</v>
      </c>
      <c r="C10" s="88"/>
      <c r="D10" s="91" t="str">
        <f>+'Gestion Documental'!H8</f>
        <v>Producto</v>
      </c>
      <c r="E10" s="91"/>
      <c r="F10" s="88" t="s">
        <v>9</v>
      </c>
      <c r="G10" s="88"/>
      <c r="H10" s="91" t="str">
        <f>+'Gestion Documental'!G8</f>
        <v>Unidad</v>
      </c>
      <c r="I10" s="91"/>
      <c r="J10" s="52" t="s">
        <v>10</v>
      </c>
      <c r="K10" s="92" t="s">
        <v>3</v>
      </c>
      <c r="L10" s="92"/>
      <c r="M10" s="94" t="s">
        <v>77</v>
      </c>
      <c r="N10" s="95"/>
      <c r="O10" s="96" t="str">
        <f>+'Gestion Documental'!I8</f>
        <v>TRD convalidada</v>
      </c>
      <c r="P10" s="97"/>
      <c r="Q10" s="98"/>
      <c r="R10" s="51" t="s">
        <v>96</v>
      </c>
      <c r="S10" s="92" t="str">
        <f>+'Gestion Documental'!J8</f>
        <v>Parametrización de TRD en AZDigital</v>
      </c>
      <c r="T10" s="92"/>
      <c r="U10" s="52" t="s">
        <v>8</v>
      </c>
      <c r="V10" s="100">
        <f>+'Gestion Documental'!L8</f>
        <v>1</v>
      </c>
      <c r="W10" s="101"/>
      <c r="X10" s="51" t="s">
        <v>84</v>
      </c>
      <c r="Y10" s="50" t="s">
        <v>133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3" t="s">
        <v>80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2" t="s">
        <v>0</v>
      </c>
      <c r="D15" s="52" t="s">
        <v>11</v>
      </c>
      <c r="E15" s="52" t="s">
        <v>12</v>
      </c>
      <c r="F15" s="52" t="s">
        <v>20</v>
      </c>
      <c r="G15" s="22"/>
      <c r="H15" s="88" t="s">
        <v>78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77">
        <f>+'Gestion Documental'!P8</f>
        <v>0.05</v>
      </c>
      <c r="E16" s="77">
        <v>0.05</v>
      </c>
      <c r="F16" s="78">
        <f>+E16/D16</f>
        <v>1</v>
      </c>
      <c r="G16" s="22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+'Gestion Documental'!Q8</f>
        <v>0</v>
      </c>
      <c r="E17" s="57">
        <v>0</v>
      </c>
      <c r="F17" s="27">
        <v>0</v>
      </c>
      <c r="G17" s="22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8"/>
      <c r="V17" s="88" t="s">
        <v>81</v>
      </c>
      <c r="W17" s="88"/>
      <c r="X17" s="41"/>
      <c r="Y17" s="24"/>
    </row>
    <row r="18" spans="2:25" ht="52.5" customHeight="1">
      <c r="B18" s="21"/>
      <c r="C18" s="25" t="s">
        <v>18</v>
      </c>
      <c r="D18" s="26">
        <f>+'Gestion Documental'!R8</f>
        <v>0.95</v>
      </c>
      <c r="E18" s="57">
        <v>0</v>
      </c>
      <c r="F18" s="27">
        <f t="shared" ref="F18:F20" si="0">E18/D18</f>
        <v>0</v>
      </c>
      <c r="G18" s="2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28"/>
      <c r="V18" s="90">
        <f>+'Gestion Documental'!K8</f>
        <v>0</v>
      </c>
      <c r="W18" s="91"/>
      <c r="X18" s="42"/>
      <c r="Y18" s="24"/>
    </row>
    <row r="19" spans="2:25" ht="52.5" customHeight="1">
      <c r="B19" s="21"/>
      <c r="C19" s="25" t="s">
        <v>19</v>
      </c>
      <c r="D19" s="26">
        <f>+'Gestion Documental'!S8</f>
        <v>0</v>
      </c>
      <c r="E19" s="57">
        <v>0</v>
      </c>
      <c r="F19" s="76">
        <v>0</v>
      </c>
      <c r="G19" s="22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28"/>
      <c r="V19" s="99"/>
      <c r="W19" s="99"/>
      <c r="X19" s="53"/>
      <c r="Y19" s="24"/>
    </row>
    <row r="20" spans="2:25" ht="52.5" customHeight="1">
      <c r="B20" s="21"/>
      <c r="C20" s="30" t="s">
        <v>135</v>
      </c>
      <c r="D20" s="31">
        <f>SUM(D16:D19)</f>
        <v>1</v>
      </c>
      <c r="E20" s="31">
        <f>SUM(E16:E19)</f>
        <v>0.05</v>
      </c>
      <c r="F20" s="32">
        <f t="shared" si="0"/>
        <v>0.05</v>
      </c>
      <c r="G20" s="22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3" t="s">
        <v>79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2:25" ht="32.25" customHeight="1">
      <c r="B24" s="36" t="s">
        <v>0</v>
      </c>
      <c r="C24" s="82" t="s">
        <v>134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86</v>
      </c>
      <c r="N24" s="83"/>
      <c r="O24" s="83"/>
      <c r="P24" s="83"/>
      <c r="Q24" s="83"/>
      <c r="R24" s="83"/>
      <c r="S24" s="83"/>
      <c r="T24" s="84"/>
      <c r="U24" s="82" t="s">
        <v>85</v>
      </c>
      <c r="V24" s="83"/>
      <c r="W24" s="83"/>
      <c r="X24" s="83"/>
      <c r="Y24" s="84"/>
    </row>
    <row r="25" spans="2:25" ht="98.25" customHeight="1">
      <c r="B25" s="37" t="s">
        <v>16</v>
      </c>
      <c r="C25" s="113" t="s">
        <v>137</v>
      </c>
      <c r="D25" s="114"/>
      <c r="E25" s="114"/>
      <c r="F25" s="114"/>
      <c r="G25" s="114"/>
      <c r="H25" s="114"/>
      <c r="I25" s="114"/>
      <c r="J25" s="114"/>
      <c r="K25" s="114"/>
      <c r="L25" s="115"/>
      <c r="M25" s="79" t="s">
        <v>139</v>
      </c>
      <c r="N25" s="80"/>
      <c r="O25" s="80"/>
      <c r="P25" s="80"/>
      <c r="Q25" s="80"/>
      <c r="R25" s="80"/>
      <c r="S25" s="80"/>
      <c r="T25" s="81"/>
      <c r="U25" s="96" t="s">
        <v>142</v>
      </c>
      <c r="V25" s="86"/>
      <c r="W25" s="86"/>
      <c r="X25" s="86"/>
      <c r="Y25" s="87"/>
    </row>
    <row r="26" spans="2:25" ht="98.25" customHeight="1">
      <c r="B26" s="25" t="s">
        <v>17</v>
      </c>
      <c r="C26" s="79"/>
      <c r="D26" s="80"/>
      <c r="E26" s="80"/>
      <c r="F26" s="80"/>
      <c r="G26" s="80"/>
      <c r="H26" s="80"/>
      <c r="I26" s="80"/>
      <c r="J26" s="80"/>
      <c r="K26" s="80"/>
      <c r="L26" s="81"/>
      <c r="M26" s="79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1"/>
    </row>
    <row r="27" spans="2:25" ht="98.25" customHeight="1">
      <c r="B27" s="25" t="s">
        <v>18</v>
      </c>
      <c r="C27" s="79"/>
      <c r="D27" s="80"/>
      <c r="E27" s="80"/>
      <c r="F27" s="80"/>
      <c r="G27" s="80"/>
      <c r="H27" s="80"/>
      <c r="I27" s="80"/>
      <c r="J27" s="80"/>
      <c r="K27" s="80"/>
      <c r="L27" s="81"/>
      <c r="M27" s="79"/>
      <c r="N27" s="80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1"/>
    </row>
    <row r="28" spans="2:25" ht="98.25" customHeight="1">
      <c r="B28" s="25" t="s">
        <v>19</v>
      </c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80"/>
      <c r="X28" s="80"/>
      <c r="Y28" s="81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C80D784-89B0-4B4F-9BF3-173336FA8607}">
          <x14:formula1>
            <xm:f>Desplegables!$A$2:$A$22</xm:f>
          </x14:formula1>
          <xm:sqref>D8:G8</xm:sqref>
        </x14:dataValidation>
        <x14:dataValidation type="list" allowBlank="1" showInputMessage="1" showErrorMessage="1" xr:uid="{5B0C59ED-B0DA-41E9-960B-84A3CF3DDA53}">
          <x14:formula1>
            <xm:f>Desplegables!$D$2:$D$5</xm:f>
          </x14:formula1>
          <xm:sqref>K10:L10</xm:sqref>
        </x14:dataValidation>
        <x14:dataValidation type="list" allowBlank="1" showInputMessage="1" showErrorMessage="1" xr:uid="{E0623834-5E37-4581-AC5C-A22D9A0F0A37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DD7E488-DFA4-4FDC-9EC4-C4C3AF833D7C}">
          <x14:formula1>
            <xm:f>Desplegables!$B$2:$B$15</xm:f>
          </x14:formula1>
          <xm:sqref>J8:K8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0946-31F7-4CE0-973D-A2DF0816B239}">
  <sheetPr>
    <tabColor rgb="FF00B0F0"/>
  </sheetPr>
  <dimension ref="B1:Y28"/>
  <sheetViews>
    <sheetView showGridLines="0" topLeftCell="A16" zoomScale="115" zoomScaleNormal="115" workbookViewId="0">
      <selection activeCell="E19" sqref="E19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2"/>
      <c r="C2" s="106" t="s">
        <v>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3"/>
    </row>
    <row r="3" spans="2:25" ht="28.5" customHeight="1">
      <c r="B3" s="102"/>
      <c r="C3" s="106" t="s">
        <v>31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4"/>
    </row>
    <row r="4" spans="2:25" ht="28.5" customHeight="1">
      <c r="B4" s="102"/>
      <c r="C4" s="107" t="s">
        <v>15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 t="s">
        <v>32</v>
      </c>
      <c r="R4" s="107"/>
      <c r="S4" s="107"/>
      <c r="T4" s="107"/>
      <c r="U4" s="107"/>
      <c r="V4" s="107"/>
      <c r="W4" s="107"/>
      <c r="X4" s="107"/>
      <c r="Y4" s="105"/>
    </row>
    <row r="5" spans="2:25" ht="7.5" customHeight="1"/>
    <row r="6" spans="2:25" ht="22.5" customHeight="1">
      <c r="B6" s="108" t="s">
        <v>13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25" ht="3.75" customHeight="1"/>
    <row r="8" spans="2:25" ht="76.5" customHeight="1">
      <c r="B8" s="109" t="s">
        <v>33</v>
      </c>
      <c r="C8" s="109"/>
      <c r="D8" s="92" t="s">
        <v>58</v>
      </c>
      <c r="E8" s="92"/>
      <c r="F8" s="92"/>
      <c r="G8" s="92"/>
      <c r="H8" s="109" t="s">
        <v>40</v>
      </c>
      <c r="I8" s="109"/>
      <c r="J8" s="92"/>
      <c r="K8" s="92"/>
      <c r="L8" s="88" t="s">
        <v>82</v>
      </c>
      <c r="M8" s="88"/>
      <c r="N8" s="14" t="str">
        <f>+'Gestion Documental'!B9</f>
        <v>PAII -04</v>
      </c>
      <c r="O8" s="110" t="s">
        <v>25</v>
      </c>
      <c r="P8" s="110"/>
      <c r="Q8" s="112" t="str">
        <f>+'Gestion Documental'!D9</f>
        <v>Realizar las capacitaciones del proceso de gestión documental relativas a AZ DIGITAL y a la implementación de la TRD actualizada.</v>
      </c>
      <c r="R8" s="112"/>
      <c r="S8" s="112"/>
      <c r="T8" s="58" t="s">
        <v>83</v>
      </c>
      <c r="U8" s="65">
        <f>+'Gestion Documental'!C9</f>
        <v>0.2</v>
      </c>
      <c r="V8" s="60" t="s">
        <v>41</v>
      </c>
      <c r="W8" s="48" t="str">
        <f>+'Gestion Documental'!E9</f>
        <v>Capacitaciones en Gestión Documental</v>
      </c>
      <c r="X8" s="60" t="s">
        <v>87</v>
      </c>
      <c r="Y8" s="75" t="str">
        <f>+'Gestion Documental'!F9</f>
        <v>Capacitar a servidores y contratistas en AZ Digital y en la implementación de la TRD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8" t="s">
        <v>27</v>
      </c>
      <c r="C10" s="88"/>
      <c r="D10" s="91" t="str">
        <f>+'Gestion Documental'!H9</f>
        <v>Efectividad</v>
      </c>
      <c r="E10" s="91"/>
      <c r="F10" s="88" t="s">
        <v>9</v>
      </c>
      <c r="G10" s="88"/>
      <c r="H10" s="91" t="str">
        <f>+'Gestion Documental'!G9</f>
        <v>Porcentaje</v>
      </c>
      <c r="I10" s="91"/>
      <c r="J10" s="58" t="s">
        <v>10</v>
      </c>
      <c r="K10" s="92" t="s">
        <v>3</v>
      </c>
      <c r="L10" s="92"/>
      <c r="M10" s="94" t="s">
        <v>77</v>
      </c>
      <c r="N10" s="95"/>
      <c r="O10" s="96" t="str">
        <f>+'Gestion Documental'!I9</f>
        <v>Cronograma de capacitaciones</v>
      </c>
      <c r="P10" s="97"/>
      <c r="Q10" s="98"/>
      <c r="R10" s="60" t="s">
        <v>96</v>
      </c>
      <c r="S10" s="92" t="str">
        <f>+'Gestion Documental'!J9</f>
        <v>(N° de capacitaciones realizadas/ N° de capacitaciones programadas)*100%</v>
      </c>
      <c r="T10" s="92"/>
      <c r="U10" s="58" t="s">
        <v>8</v>
      </c>
      <c r="V10" s="120">
        <f>+'Gestion Documental'!L9</f>
        <v>17</v>
      </c>
      <c r="W10" s="121"/>
      <c r="X10" s="60" t="s">
        <v>84</v>
      </c>
      <c r="Y10" s="50" t="s">
        <v>133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3" t="s">
        <v>80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8" t="s">
        <v>0</v>
      </c>
      <c r="D15" s="58" t="s">
        <v>11</v>
      </c>
      <c r="E15" s="58" t="s">
        <v>12</v>
      </c>
      <c r="F15" s="58" t="s">
        <v>20</v>
      </c>
      <c r="G15" s="22"/>
      <c r="H15" s="88" t="s">
        <v>78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61">
        <f>('Gestion Documental'!P$9*100%)/'Gestion Documental'!$L$9</f>
        <v>0.11764705882352941</v>
      </c>
      <c r="E16" s="65">
        <f>D16</f>
        <v>0.11764705882352941</v>
      </c>
      <c r="F16" s="27">
        <f>+E16/D16</f>
        <v>1</v>
      </c>
      <c r="G16" s="22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61">
        <f>('Gestion Documental'!Q$9*100%)/'Gestion Documental'!$L$9</f>
        <v>0.58823529411764708</v>
      </c>
      <c r="E17" s="61">
        <v>0</v>
      </c>
      <c r="F17" s="27">
        <f t="shared" ref="F17:F20" si="0">E17/D17</f>
        <v>0</v>
      </c>
      <c r="G17" s="22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8"/>
      <c r="V17" s="88" t="s">
        <v>81</v>
      </c>
      <c r="W17" s="88"/>
      <c r="X17" s="41"/>
      <c r="Y17" s="24"/>
    </row>
    <row r="18" spans="2:25" ht="52.5" customHeight="1">
      <c r="B18" s="21"/>
      <c r="C18" s="25" t="s">
        <v>18</v>
      </c>
      <c r="D18" s="61">
        <f>('Gestion Documental'!R$9*100%)/'Gestion Documental'!$L$9</f>
        <v>0.29411764705882354</v>
      </c>
      <c r="E18" s="61">
        <v>0</v>
      </c>
      <c r="F18" s="27">
        <f t="shared" si="0"/>
        <v>0</v>
      </c>
      <c r="G18" s="2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28"/>
      <c r="V18" s="119">
        <f>+'Gestion Documental'!K9</f>
        <v>20</v>
      </c>
      <c r="W18" s="119"/>
      <c r="X18" s="42"/>
      <c r="Y18" s="24"/>
    </row>
    <row r="19" spans="2:25" ht="52.5" customHeight="1">
      <c r="B19" s="21"/>
      <c r="C19" s="25" t="s">
        <v>19</v>
      </c>
      <c r="D19" s="61">
        <f>('Gestion Documental'!S$9*100%)/'Gestion Documental'!$L$9</f>
        <v>0</v>
      </c>
      <c r="E19" s="61">
        <v>0</v>
      </c>
      <c r="F19" s="27">
        <v>0</v>
      </c>
      <c r="G19" s="22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28"/>
      <c r="V19" s="99"/>
      <c r="W19" s="99"/>
      <c r="X19" s="59"/>
      <c r="Y19" s="24"/>
    </row>
    <row r="20" spans="2:25" ht="52.5" customHeight="1">
      <c r="B20" s="21"/>
      <c r="C20" s="30" t="s">
        <v>14</v>
      </c>
      <c r="D20" s="74">
        <f>SUM(D16:D19)</f>
        <v>1</v>
      </c>
      <c r="E20" s="31">
        <f>SUM(E16:E19)</f>
        <v>0.11764705882352941</v>
      </c>
      <c r="F20" s="32">
        <f t="shared" si="0"/>
        <v>0.11764705882352941</v>
      </c>
      <c r="G20" s="22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3" t="s">
        <v>79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2:25" ht="32.25" customHeight="1">
      <c r="B24" s="36" t="s">
        <v>0</v>
      </c>
      <c r="C24" s="82" t="s">
        <v>134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86</v>
      </c>
      <c r="N24" s="83"/>
      <c r="O24" s="83"/>
      <c r="P24" s="83"/>
      <c r="Q24" s="83"/>
      <c r="R24" s="83"/>
      <c r="S24" s="83"/>
      <c r="T24" s="84"/>
      <c r="U24" s="82" t="s">
        <v>85</v>
      </c>
      <c r="V24" s="83"/>
      <c r="W24" s="83"/>
      <c r="X24" s="83"/>
      <c r="Y24" s="84"/>
    </row>
    <row r="25" spans="2:25" ht="98.25" customHeight="1">
      <c r="B25" s="37" t="s">
        <v>16</v>
      </c>
      <c r="C25" s="85" t="s">
        <v>138</v>
      </c>
      <c r="D25" s="97"/>
      <c r="E25" s="97"/>
      <c r="F25" s="97"/>
      <c r="G25" s="97"/>
      <c r="H25" s="97"/>
      <c r="I25" s="97"/>
      <c r="J25" s="97"/>
      <c r="K25" s="97"/>
      <c r="L25" s="98"/>
      <c r="M25" s="79" t="s">
        <v>139</v>
      </c>
      <c r="N25" s="80"/>
      <c r="O25" s="80"/>
      <c r="P25" s="80"/>
      <c r="Q25" s="80"/>
      <c r="R25" s="80"/>
      <c r="S25" s="80"/>
      <c r="T25" s="81"/>
      <c r="U25" s="116" t="s">
        <v>143</v>
      </c>
      <c r="V25" s="117"/>
      <c r="W25" s="117"/>
      <c r="X25" s="117"/>
      <c r="Y25" s="118"/>
    </row>
    <row r="26" spans="2:25" ht="98.25" customHeight="1">
      <c r="B26" s="25" t="s">
        <v>17</v>
      </c>
      <c r="C26" s="79"/>
      <c r="D26" s="80"/>
      <c r="E26" s="80"/>
      <c r="F26" s="80"/>
      <c r="G26" s="80"/>
      <c r="H26" s="80"/>
      <c r="I26" s="80"/>
      <c r="J26" s="80"/>
      <c r="K26" s="80"/>
      <c r="L26" s="81"/>
      <c r="M26" s="79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1"/>
    </row>
    <row r="27" spans="2:25" ht="98.25" customHeight="1">
      <c r="B27" s="25" t="s">
        <v>18</v>
      </c>
      <c r="C27" s="79"/>
      <c r="D27" s="80"/>
      <c r="E27" s="80"/>
      <c r="F27" s="80"/>
      <c r="G27" s="80"/>
      <c r="H27" s="80"/>
      <c r="I27" s="80"/>
      <c r="J27" s="80"/>
      <c r="K27" s="80"/>
      <c r="L27" s="81"/>
      <c r="M27" s="79"/>
      <c r="N27" s="80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1"/>
    </row>
    <row r="28" spans="2:25" ht="98.25" customHeight="1">
      <c r="B28" s="25" t="s">
        <v>19</v>
      </c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80"/>
      <c r="X28" s="80"/>
      <c r="Y28" s="81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24E63802-847B-425E-883C-CCC06789BAE0}">
          <x14:formula1>
            <xm:f>Desplegables!$B$2:$B$15</xm:f>
          </x14:formula1>
          <xm:sqref>J8:K8</xm:sqref>
        </x14:dataValidation>
        <x14:dataValidation type="list" allowBlank="1" showInputMessage="1" showErrorMessage="1" xr:uid="{4C99FDD0-D8D8-410B-A14A-531B3EB492E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D39104F7-C475-4FC6-89B3-69848DEC7E54}">
          <x14:formula1>
            <xm:f>Desplegables!$D$2:$D$5</xm:f>
          </x14:formula1>
          <xm:sqref>K10:L10</xm:sqref>
        </x14:dataValidation>
        <x14:dataValidation type="list" allowBlank="1" showInputMessage="1" showErrorMessage="1" xr:uid="{E51CB6E1-4AEA-4387-9842-7D50B488FDBF}">
          <x14:formula1>
            <xm:f>Desplegables!$A$2:$A$22</xm:f>
          </x14:formula1>
          <xm:sqref>D8:G8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FC35-AE4D-4758-94B4-A485A5226AC4}">
  <sheetPr>
    <tabColor rgb="FF00B0F0"/>
  </sheetPr>
  <dimension ref="B1:Y28"/>
  <sheetViews>
    <sheetView showGridLines="0" topLeftCell="A13" workbookViewId="0">
      <selection activeCell="U20" sqref="U20"/>
    </sheetView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102"/>
      <c r="C2" s="106" t="s">
        <v>21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3"/>
    </row>
    <row r="3" spans="2:25" ht="28.5" customHeight="1">
      <c r="B3" s="102"/>
      <c r="C3" s="106" t="s">
        <v>31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4"/>
    </row>
    <row r="4" spans="2:25" ht="28.5" customHeight="1">
      <c r="B4" s="102"/>
      <c r="C4" s="107" t="s">
        <v>15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 t="s">
        <v>32</v>
      </c>
      <c r="R4" s="107"/>
      <c r="S4" s="107"/>
      <c r="T4" s="107"/>
      <c r="U4" s="107"/>
      <c r="V4" s="107"/>
      <c r="W4" s="107"/>
      <c r="X4" s="107"/>
      <c r="Y4" s="105"/>
    </row>
    <row r="5" spans="2:25" ht="7.5" customHeight="1"/>
    <row r="6" spans="2:25" ht="22.5" customHeight="1">
      <c r="B6" s="108" t="s">
        <v>13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25" ht="3.75" customHeight="1"/>
    <row r="8" spans="2:25" ht="63" customHeight="1">
      <c r="B8" s="109" t="s">
        <v>33</v>
      </c>
      <c r="C8" s="109"/>
      <c r="D8" s="92" t="s">
        <v>58</v>
      </c>
      <c r="E8" s="92"/>
      <c r="F8" s="92"/>
      <c r="G8" s="92"/>
      <c r="H8" s="109" t="s">
        <v>40</v>
      </c>
      <c r="I8" s="109"/>
      <c r="J8" s="92"/>
      <c r="K8" s="92"/>
      <c r="L8" s="88" t="s">
        <v>82</v>
      </c>
      <c r="M8" s="88"/>
      <c r="N8" s="14" t="str">
        <f>+'Gestion Documental'!B10</f>
        <v>PAII -05</v>
      </c>
      <c r="O8" s="110" t="s">
        <v>25</v>
      </c>
      <c r="P8" s="110"/>
      <c r="Q8" s="112" t="str">
        <f>+'Gestion Documental'!D10</f>
        <v>Revisión, actualización y publicación de los Instrumentos de Gestión de la Información Pública.</v>
      </c>
      <c r="R8" s="112"/>
      <c r="S8" s="112"/>
      <c r="T8" s="58" t="s">
        <v>83</v>
      </c>
      <c r="U8" s="65">
        <f>+'Gestion Documental'!C10</f>
        <v>0.2</v>
      </c>
      <c r="V8" s="60" t="s">
        <v>41</v>
      </c>
      <c r="W8" s="48" t="str">
        <f>+'Gestion Documental'!E10</f>
        <v>Actualización y publicación de los instrumentos de gestión de la información.</v>
      </c>
      <c r="X8" s="60" t="s">
        <v>87</v>
      </c>
      <c r="Y8" s="75" t="str">
        <f>+'Gestion Documental'!F10</f>
        <v>Dar cumplimiento a la Ley de Transparencia 1712 de 2014.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67.5" customHeight="1">
      <c r="B10" s="88" t="s">
        <v>27</v>
      </c>
      <c r="C10" s="88"/>
      <c r="D10" s="91" t="str">
        <f>+'Gestion Documental'!H10</f>
        <v>Producto</v>
      </c>
      <c r="E10" s="91"/>
      <c r="F10" s="88" t="s">
        <v>9</v>
      </c>
      <c r="G10" s="88"/>
      <c r="H10" s="91" t="str">
        <f>+'Gestion Documental'!G10</f>
        <v>Unidad</v>
      </c>
      <c r="I10" s="91"/>
      <c r="J10" s="58" t="s">
        <v>10</v>
      </c>
      <c r="K10" s="92" t="s">
        <v>3</v>
      </c>
      <c r="L10" s="92"/>
      <c r="M10" s="94" t="s">
        <v>77</v>
      </c>
      <c r="N10" s="95"/>
      <c r="O10" s="96" t="str">
        <f>+'Gestion Documental'!I10</f>
        <v>TRD convalidada, sitio web y SIG</v>
      </c>
      <c r="P10" s="97"/>
      <c r="Q10" s="98"/>
      <c r="R10" s="60" t="s">
        <v>96</v>
      </c>
      <c r="S10" s="92" t="str">
        <f>+'Gestion Documental'!J10</f>
        <v>Tres publicaciones de instrumentos de gestión de información pública (Esquema de publicación, registro de activos de información e índice de información clasificada y reservada)</v>
      </c>
      <c r="T10" s="92"/>
      <c r="U10" s="58" t="s">
        <v>8</v>
      </c>
      <c r="V10" s="120">
        <f>+'Gestion Documental'!L10</f>
        <v>3</v>
      </c>
      <c r="W10" s="121"/>
      <c r="X10" s="60" t="s">
        <v>84</v>
      </c>
      <c r="Y10" s="50" t="s">
        <v>133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93" t="s">
        <v>80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8" t="s">
        <v>0</v>
      </c>
      <c r="D15" s="58" t="s">
        <v>11</v>
      </c>
      <c r="E15" s="58" t="s">
        <v>12</v>
      </c>
      <c r="F15" s="58" t="s">
        <v>20</v>
      </c>
      <c r="G15" s="22"/>
      <c r="H15" s="88" t="s">
        <v>78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61">
        <f>+'Gestion Documental'!P10</f>
        <v>0</v>
      </c>
      <c r="E16" s="65">
        <v>0</v>
      </c>
      <c r="F16" s="27">
        <v>0</v>
      </c>
      <c r="G16" s="22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61">
        <f>+'Gestion Documental'!Q10</f>
        <v>0</v>
      </c>
      <c r="E17" s="61">
        <v>0</v>
      </c>
      <c r="F17" s="27">
        <v>0</v>
      </c>
      <c r="G17" s="22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28"/>
      <c r="V17" s="88" t="s">
        <v>81</v>
      </c>
      <c r="W17" s="88"/>
      <c r="X17" s="41"/>
      <c r="Y17" s="24"/>
    </row>
    <row r="18" spans="2:25" ht="52.5" customHeight="1">
      <c r="B18" s="21"/>
      <c r="C18" s="25" t="s">
        <v>18</v>
      </c>
      <c r="D18" s="61">
        <f>+'Gestion Documental'!R10</f>
        <v>1</v>
      </c>
      <c r="E18" s="61">
        <v>0</v>
      </c>
      <c r="F18" s="27">
        <f t="shared" ref="F18:F20" si="0">E18/D18</f>
        <v>0</v>
      </c>
      <c r="G18" s="22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28"/>
      <c r="V18" s="119">
        <f>+'Gestion Documental'!K10</f>
        <v>0</v>
      </c>
      <c r="W18" s="119"/>
      <c r="X18" s="42"/>
      <c r="Y18" s="24"/>
    </row>
    <row r="19" spans="2:25" ht="52.5" customHeight="1">
      <c r="B19" s="21"/>
      <c r="C19" s="25" t="s">
        <v>19</v>
      </c>
      <c r="D19" s="61">
        <f>+'Gestion Documental'!S9</f>
        <v>0</v>
      </c>
      <c r="E19" s="61">
        <v>0</v>
      </c>
      <c r="F19" s="27">
        <v>0</v>
      </c>
      <c r="G19" s="22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28"/>
      <c r="V19" s="99"/>
      <c r="W19" s="99"/>
      <c r="X19" s="59"/>
      <c r="Y19" s="24"/>
    </row>
    <row r="20" spans="2:25" ht="52.5" customHeight="1">
      <c r="B20" s="21"/>
      <c r="C20" s="30" t="s">
        <v>14</v>
      </c>
      <c r="D20" s="74">
        <f>SUM(D16:D19)</f>
        <v>1</v>
      </c>
      <c r="E20" s="31">
        <f>SUM(E16:E19)</f>
        <v>0</v>
      </c>
      <c r="F20" s="32">
        <f t="shared" si="0"/>
        <v>0</v>
      </c>
      <c r="G20" s="22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93" t="s">
        <v>79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2:25" ht="32.25" customHeight="1">
      <c r="B24" s="36" t="s">
        <v>0</v>
      </c>
      <c r="C24" s="82" t="s">
        <v>134</v>
      </c>
      <c r="D24" s="83"/>
      <c r="E24" s="83"/>
      <c r="F24" s="83"/>
      <c r="G24" s="83"/>
      <c r="H24" s="83"/>
      <c r="I24" s="83"/>
      <c r="J24" s="83"/>
      <c r="K24" s="83"/>
      <c r="L24" s="84"/>
      <c r="M24" s="82" t="s">
        <v>86</v>
      </c>
      <c r="N24" s="83"/>
      <c r="O24" s="83"/>
      <c r="P24" s="83"/>
      <c r="Q24" s="83"/>
      <c r="R24" s="83"/>
      <c r="S24" s="83"/>
      <c r="T24" s="84"/>
      <c r="U24" s="82" t="s">
        <v>85</v>
      </c>
      <c r="V24" s="83"/>
      <c r="W24" s="83"/>
      <c r="X24" s="83"/>
      <c r="Y24" s="84"/>
    </row>
    <row r="25" spans="2:25" ht="98.25" customHeight="1">
      <c r="B25" s="37" t="s">
        <v>16</v>
      </c>
      <c r="C25" s="79" t="s">
        <v>144</v>
      </c>
      <c r="D25" s="80"/>
      <c r="E25" s="80"/>
      <c r="F25" s="80"/>
      <c r="G25" s="80"/>
      <c r="H25" s="80"/>
      <c r="I25" s="80"/>
      <c r="J25" s="80"/>
      <c r="K25" s="80"/>
      <c r="L25" s="81"/>
      <c r="M25" s="79" t="s">
        <v>144</v>
      </c>
      <c r="N25" s="80"/>
      <c r="O25" s="80"/>
      <c r="P25" s="80"/>
      <c r="Q25" s="80"/>
      <c r="R25" s="80"/>
      <c r="S25" s="80"/>
      <c r="T25" s="81"/>
      <c r="U25" s="79" t="s">
        <v>144</v>
      </c>
      <c r="V25" s="80"/>
      <c r="W25" s="80"/>
      <c r="X25" s="80"/>
      <c r="Y25" s="81"/>
    </row>
    <row r="26" spans="2:25" ht="98.25" customHeight="1">
      <c r="B26" s="25" t="s">
        <v>17</v>
      </c>
      <c r="C26" s="79"/>
      <c r="D26" s="80"/>
      <c r="E26" s="80"/>
      <c r="F26" s="80"/>
      <c r="G26" s="80"/>
      <c r="H26" s="80"/>
      <c r="I26" s="80"/>
      <c r="J26" s="80"/>
      <c r="K26" s="80"/>
      <c r="L26" s="81"/>
      <c r="M26" s="79"/>
      <c r="N26" s="80"/>
      <c r="O26" s="80"/>
      <c r="P26" s="80"/>
      <c r="Q26" s="80"/>
      <c r="R26" s="80"/>
      <c r="S26" s="80"/>
      <c r="T26" s="81"/>
      <c r="U26" s="79"/>
      <c r="V26" s="80"/>
      <c r="W26" s="80"/>
      <c r="X26" s="80"/>
      <c r="Y26" s="81"/>
    </row>
    <row r="27" spans="2:25" ht="98.25" customHeight="1">
      <c r="B27" s="25" t="s">
        <v>18</v>
      </c>
      <c r="C27" s="79"/>
      <c r="D27" s="80"/>
      <c r="E27" s="80"/>
      <c r="F27" s="80"/>
      <c r="G27" s="80"/>
      <c r="H27" s="80"/>
      <c r="I27" s="80"/>
      <c r="J27" s="80"/>
      <c r="K27" s="80"/>
      <c r="L27" s="81"/>
      <c r="M27" s="79"/>
      <c r="N27" s="80"/>
      <c r="O27" s="80"/>
      <c r="P27" s="80"/>
      <c r="Q27" s="80"/>
      <c r="R27" s="80"/>
      <c r="S27" s="80"/>
      <c r="T27" s="81"/>
      <c r="U27" s="79"/>
      <c r="V27" s="80"/>
      <c r="W27" s="80"/>
      <c r="X27" s="80"/>
      <c r="Y27" s="81"/>
    </row>
    <row r="28" spans="2:25" ht="98.25" customHeight="1">
      <c r="B28" s="25" t="s">
        <v>19</v>
      </c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80"/>
      <c r="X28" s="80"/>
      <c r="Y28" s="81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AB03FEA-0056-421E-9A9B-5DDD66C4E59C}">
          <x14:formula1>
            <xm:f>Desplegables!$A$2:$A$22</xm:f>
          </x14:formula1>
          <xm:sqref>D8:G8</xm:sqref>
        </x14:dataValidation>
        <x14:dataValidation type="list" allowBlank="1" showInputMessage="1" showErrorMessage="1" xr:uid="{43788CC7-6387-4FF5-84A0-12D0BD0B7D02}">
          <x14:formula1>
            <xm:f>Desplegables!$D$2:$D$5</xm:f>
          </x14:formula1>
          <xm:sqref>K10:L10</xm:sqref>
        </x14:dataValidation>
        <x14:dataValidation type="list" allowBlank="1" showInputMessage="1" showErrorMessage="1" xr:uid="{1863362E-9293-4D33-AE4C-3DE45D4FAE03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C1AA9CB-876D-4ACE-8C1F-328B6DEAC709}">
          <x14:formula1>
            <xm:f>Desplegables!$B$2:$B$15</xm:f>
          </x14:formula1>
          <xm:sqref>J8:K8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16"/>
  <sheetViews>
    <sheetView showGridLines="0" topLeftCell="F1" zoomScale="115" zoomScaleNormal="115" workbookViewId="0">
      <selection activeCell="J14" sqref="J14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6" width="22.5" style="1" customWidth="1"/>
    <col min="7" max="7" width="19.625" style="1" customWidth="1"/>
    <col min="8" max="9" width="23" style="1" customWidth="1"/>
    <col min="10" max="10" width="32" style="1" customWidth="1"/>
    <col min="11" max="12" width="11" style="1"/>
    <col min="13" max="13" width="19.625" style="1" customWidth="1"/>
    <col min="14" max="14" width="15.75" style="1" customWidth="1"/>
    <col min="15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123" t="s">
        <v>100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2:20" ht="26.2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20" ht="22.5" customHeight="1">
      <c r="P4" s="122" t="s">
        <v>93</v>
      </c>
      <c r="Q4" s="122"/>
      <c r="R4" s="122"/>
      <c r="S4" s="122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6" t="s">
        <v>97</v>
      </c>
      <c r="O5" s="6" t="s">
        <v>98</v>
      </c>
      <c r="P5" s="55" t="s">
        <v>88</v>
      </c>
      <c r="Q5" s="55" t="s">
        <v>89</v>
      </c>
      <c r="R5" s="55" t="s">
        <v>90</v>
      </c>
      <c r="S5" s="55" t="s">
        <v>91</v>
      </c>
      <c r="T5" s="47" t="s">
        <v>92</v>
      </c>
    </row>
    <row r="6" spans="2:20" ht="60">
      <c r="B6" s="62" t="s">
        <v>101</v>
      </c>
      <c r="C6" s="44">
        <v>0.2</v>
      </c>
      <c r="D6" s="63" t="s">
        <v>102</v>
      </c>
      <c r="E6" s="46" t="s">
        <v>103</v>
      </c>
      <c r="F6" s="56" t="s">
        <v>104</v>
      </c>
      <c r="G6" s="45" t="s">
        <v>105</v>
      </c>
      <c r="H6" s="45" t="s">
        <v>2</v>
      </c>
      <c r="I6" s="46" t="s">
        <v>106</v>
      </c>
      <c r="J6" s="46" t="s">
        <v>107</v>
      </c>
      <c r="K6" s="45">
        <v>0</v>
      </c>
      <c r="L6" s="44">
        <v>0.8</v>
      </c>
      <c r="M6" s="56" t="s">
        <v>108</v>
      </c>
      <c r="N6" s="66">
        <v>44256</v>
      </c>
      <c r="O6" s="66">
        <v>44439</v>
      </c>
      <c r="P6" s="44">
        <v>0.2</v>
      </c>
      <c r="Q6" s="44">
        <v>0.3</v>
      </c>
      <c r="R6" s="44">
        <v>0.3</v>
      </c>
      <c r="S6" s="64"/>
      <c r="T6" s="44">
        <f>SUM(P6:S6)</f>
        <v>0.8</v>
      </c>
    </row>
    <row r="7" spans="2:20" ht="105">
      <c r="B7" s="62" t="s">
        <v>109</v>
      </c>
      <c r="C7" s="44">
        <v>0.2</v>
      </c>
      <c r="D7" s="63" t="s">
        <v>110</v>
      </c>
      <c r="E7" s="68" t="s">
        <v>111</v>
      </c>
      <c r="F7" s="69" t="s">
        <v>112</v>
      </c>
      <c r="G7" s="45" t="s">
        <v>99</v>
      </c>
      <c r="H7" s="45" t="s">
        <v>29</v>
      </c>
      <c r="I7" s="45" t="s">
        <v>113</v>
      </c>
      <c r="J7" s="46" t="s">
        <v>114</v>
      </c>
      <c r="K7" s="45">
        <v>0</v>
      </c>
      <c r="L7" s="45">
        <v>1</v>
      </c>
      <c r="M7" s="46" t="s">
        <v>114</v>
      </c>
      <c r="N7" s="66">
        <v>44287</v>
      </c>
      <c r="O7" s="66">
        <v>44377</v>
      </c>
      <c r="P7" s="64"/>
      <c r="Q7" s="45">
        <v>1</v>
      </c>
      <c r="R7" s="64"/>
      <c r="S7" s="64"/>
      <c r="T7" s="45">
        <f t="shared" ref="T7:T10" si="0">SUM(P7:S7)</f>
        <v>1</v>
      </c>
    </row>
    <row r="8" spans="2:20" ht="47.25">
      <c r="B8" s="62" t="s">
        <v>115</v>
      </c>
      <c r="C8" s="44">
        <v>0.2</v>
      </c>
      <c r="D8" s="63" t="s">
        <v>116</v>
      </c>
      <c r="E8" s="46" t="s">
        <v>117</v>
      </c>
      <c r="F8" s="63" t="s">
        <v>116</v>
      </c>
      <c r="G8" s="45" t="s">
        <v>99</v>
      </c>
      <c r="H8" s="45" t="s">
        <v>29</v>
      </c>
      <c r="I8" s="45" t="s">
        <v>113</v>
      </c>
      <c r="J8" s="45" t="s">
        <v>118</v>
      </c>
      <c r="K8" s="45">
        <v>0</v>
      </c>
      <c r="L8" s="45">
        <v>1</v>
      </c>
      <c r="M8" s="46" t="s">
        <v>118</v>
      </c>
      <c r="N8" s="66">
        <v>44228</v>
      </c>
      <c r="O8" s="66">
        <v>44439</v>
      </c>
      <c r="P8" s="45">
        <v>0.05</v>
      </c>
      <c r="Q8" s="64"/>
      <c r="R8" s="45">
        <v>0.95</v>
      </c>
      <c r="S8" s="64"/>
      <c r="T8" s="45">
        <f t="shared" si="0"/>
        <v>1</v>
      </c>
    </row>
    <row r="9" spans="2:20" ht="60">
      <c r="B9" s="62" t="s">
        <v>119</v>
      </c>
      <c r="C9" s="44">
        <v>0.2</v>
      </c>
      <c r="D9" s="63" t="s">
        <v>120</v>
      </c>
      <c r="E9" s="46" t="s">
        <v>121</v>
      </c>
      <c r="F9" s="46" t="s">
        <v>122</v>
      </c>
      <c r="G9" s="45" t="s">
        <v>105</v>
      </c>
      <c r="H9" s="45" t="s">
        <v>2</v>
      </c>
      <c r="I9" s="46" t="s">
        <v>123</v>
      </c>
      <c r="J9" s="46" t="s">
        <v>124</v>
      </c>
      <c r="K9" s="45">
        <v>20</v>
      </c>
      <c r="L9" s="45">
        <v>17</v>
      </c>
      <c r="M9" s="46" t="s">
        <v>125</v>
      </c>
      <c r="N9" s="66">
        <v>44256</v>
      </c>
      <c r="O9" s="66">
        <v>44500</v>
      </c>
      <c r="P9" s="45">
        <v>2</v>
      </c>
      <c r="Q9" s="45">
        <v>10</v>
      </c>
      <c r="R9" s="45">
        <v>5</v>
      </c>
      <c r="S9" s="64"/>
      <c r="T9" s="45">
        <f t="shared" si="0"/>
        <v>17</v>
      </c>
    </row>
    <row r="10" spans="2:20" ht="75">
      <c r="B10" s="62" t="s">
        <v>126</v>
      </c>
      <c r="C10" s="44">
        <v>0.2</v>
      </c>
      <c r="D10" s="63" t="s">
        <v>127</v>
      </c>
      <c r="E10" s="46" t="s">
        <v>128</v>
      </c>
      <c r="F10" s="46" t="s">
        <v>129</v>
      </c>
      <c r="G10" s="45" t="s">
        <v>99</v>
      </c>
      <c r="H10" s="45" t="s">
        <v>29</v>
      </c>
      <c r="I10" s="46" t="s">
        <v>130</v>
      </c>
      <c r="J10" s="56" t="s">
        <v>131</v>
      </c>
      <c r="K10" s="45">
        <v>0</v>
      </c>
      <c r="L10" s="45">
        <v>3</v>
      </c>
      <c r="M10" s="46" t="s">
        <v>132</v>
      </c>
      <c r="N10" s="66">
        <v>44409</v>
      </c>
      <c r="O10" s="66">
        <v>44545</v>
      </c>
      <c r="P10" s="64"/>
      <c r="Q10" s="64"/>
      <c r="R10" s="45">
        <v>1</v>
      </c>
      <c r="S10" s="45">
        <v>2</v>
      </c>
      <c r="T10" s="45">
        <f t="shared" si="0"/>
        <v>3</v>
      </c>
    </row>
    <row r="11" spans="2:20">
      <c r="B11" s="70"/>
      <c r="D11" s="71"/>
      <c r="T11" s="72"/>
    </row>
    <row r="12" spans="2:20">
      <c r="B12" s="70"/>
      <c r="C12" s="67">
        <f>SUM(C6:C10)</f>
        <v>1</v>
      </c>
      <c r="D12" s="71"/>
      <c r="T12" s="72"/>
    </row>
    <row r="13" spans="2:20">
      <c r="B13" s="70"/>
      <c r="D13" s="71"/>
      <c r="T13" s="72"/>
    </row>
    <row r="14" spans="2:20">
      <c r="B14" s="70"/>
      <c r="D14" s="71"/>
      <c r="T14" s="72"/>
    </row>
    <row r="16" spans="2:20">
      <c r="C16" s="73"/>
    </row>
  </sheetData>
  <mergeCells count="2">
    <mergeCell ref="P4:S4"/>
    <mergeCell ref="B2:T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PAII-01_GD</vt:lpstr>
      <vt:lpstr>PAII-02_GD</vt:lpstr>
      <vt:lpstr>PAII-03_GD</vt:lpstr>
      <vt:lpstr>PAII-04_GD</vt:lpstr>
      <vt:lpstr>PAII-05_GD</vt:lpstr>
      <vt:lpstr>Gestion Documental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2021-04-23T21:50:17Z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