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2. GAF\6. IT - SI\"/>
    </mc:Choice>
  </mc:AlternateContent>
  <xr:revisionPtr revIDLastSave="0" documentId="13_ncr:1_{997629E7-4297-4D28-9060-DC9A66DEA5F4}" xr6:coauthVersionLast="46" xr6:coauthVersionMax="46" xr10:uidLastSave="{00000000-0000-0000-0000-000000000000}"/>
  <workbookProtection workbookAlgorithmName="SHA-512" workbookHashValue="pIz/57+WdwmtA9SDB1VYIQPTY61c1X2EQJv17XF+7IeCqVVFBrXVOXac+iqGEoJEDDrBf+ZQ2dzz/nTTyy3Mcg==" workbookSaltValue="qcWaW8Az2/BwS2ijGjVYAw==" workbookSpinCount="100000" lockStructure="1"/>
  <bookViews>
    <workbookView xWindow="28680" yWindow="1440" windowWidth="20730" windowHeight="11160" tabRatio="547" activeTab="1" xr2:uid="{00000000-000D-0000-FFFF-FFFF00000000}"/>
  </bookViews>
  <sheets>
    <sheet name="PAII-29_SI" sheetId="7" r:id="rId1"/>
    <sheet name="PAII-30_SI" sheetId="12" r:id="rId2"/>
    <sheet name="SI" sheetId="8" state="hidden" r:id="rId3"/>
    <sheet name="Desplegables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2" l="1"/>
  <c r="F16" i="7"/>
  <c r="V18" i="12"/>
  <c r="D19" i="12"/>
  <c r="D18" i="12"/>
  <c r="D17" i="12"/>
  <c r="D16" i="12"/>
  <c r="D10" i="12"/>
  <c r="H10" i="12"/>
  <c r="O10" i="12"/>
  <c r="S10" i="12"/>
  <c r="V10" i="12"/>
  <c r="Y8" i="12"/>
  <c r="W8" i="12"/>
  <c r="U8" i="12"/>
  <c r="Q8" i="12"/>
  <c r="N8" i="12"/>
  <c r="V18" i="7"/>
  <c r="D19" i="7"/>
  <c r="D18" i="7"/>
  <c r="D17" i="7"/>
  <c r="D16" i="7"/>
  <c r="D10" i="7"/>
  <c r="H10" i="7"/>
  <c r="O10" i="7"/>
  <c r="S10" i="7"/>
  <c r="V10" i="7"/>
  <c r="Y8" i="7"/>
  <c r="W8" i="7"/>
  <c r="U8" i="7"/>
  <c r="Q8" i="7"/>
  <c r="N8" i="7"/>
  <c r="C10" i="8"/>
  <c r="T8" i="8"/>
  <c r="T7" i="8"/>
  <c r="T6" i="8"/>
  <c r="E20" i="12" l="1"/>
  <c r="D20" i="12"/>
  <c r="F20" i="12" l="1"/>
  <c r="D20" i="7" l="1"/>
  <c r="E20" i="7" l="1"/>
  <c r="F2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8829C45C-E406-4C7A-9D45-940EDC7469F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Esta actividad esta asociada al plan de adecuación y sostenibilidad.</t>
        </r>
      </text>
    </comment>
  </commentList>
</comments>
</file>

<file path=xl/sharedStrings.xml><?xml version="1.0" encoding="utf-8"?>
<sst xmlns="http://schemas.openxmlformats.org/spreadsheetml/2006/main" count="190" uniqueCount="131">
  <si>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</si>
  <si>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</si>
  <si>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</si>
  <si>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</si>
  <si>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</si>
  <si>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</si>
  <si>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</si>
  <si>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</si>
  <si>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</si>
  <si>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</si>
  <si>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</si>
  <si>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</si>
  <si>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</si>
  <si>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</si>
  <si>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</si>
  <si>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</si>
  <si>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</si>
  <si>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</si>
  <si>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</si>
  <si>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</si>
  <si>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</si>
  <si>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</si>
  <si>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</si>
  <si>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</si>
  <si>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</si>
  <si>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</si>
  <si>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</si>
  <si>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</si>
  <si>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</si>
  <si>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</si>
  <si>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</si>
  <si>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</si>
  <si>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</si>
  <si>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</si>
  <si>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</si>
  <si>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</si>
  <si>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</si>
  <si>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</si>
  <si>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</si>
  <si>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</si>
  <si>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</si>
  <si>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</si>
  <si>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</si>
  <si>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</si>
  <si>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</si>
  <si>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</si>
  <si>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</si>
  <si>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</si>
  <si>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</si>
  <si>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</si>
  <si>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</si>
  <si>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</si>
  <si>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</si>
  <si>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</si>
  <si>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</si>
  <si>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</si>
  <si>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</si>
  <si>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</si>
  <si>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</si>
  <si>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</si>
  <si>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</si>
  <si>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</si>
  <si>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</si>
  <si>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</si>
  <si>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</si>
  <si>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</si>
  <si>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</si>
  <si>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</si>
  <si>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</si>
  <si>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</si>
  <si>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</si>
  <si>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</si>
  <si>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</si>
  <si>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</si>
  <si>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</si>
  <si>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</si>
  <si>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</si>
  <si>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</si>
  <si>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</si>
  <si>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</si>
  <si>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</si>
  <si>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</si>
  <si>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</si>
  <si>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</si>
  <si>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</si>
  <si>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</si>
  <si>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</si>
  <si>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</si>
  <si>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</si>
  <si>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</si>
  <si>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</si>
  <si>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</si>
  <si>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</si>
  <si>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Programación 2021</t>
  </si>
  <si>
    <t>Línea base
2020</t>
  </si>
  <si>
    <t>Meta
2021</t>
  </si>
  <si>
    <t>Formula del Indicador</t>
  </si>
  <si>
    <t>Fecha Inicio</t>
  </si>
  <si>
    <t>Fecha Fin</t>
  </si>
  <si>
    <t>Unidad de Medica</t>
  </si>
  <si>
    <t>PAII -28</t>
  </si>
  <si>
    <t xml:space="preserve">Revisión documental del proceso para mejorar su operación </t>
  </si>
  <si>
    <t>Revisión documental SI</t>
  </si>
  <si>
    <t>Medir el avance de la revisión al proceso de SI</t>
  </si>
  <si>
    <t>unidad</t>
  </si>
  <si>
    <t>Az Digital
Listado Maestro de documentos</t>
  </si>
  <si>
    <t>N° de revisiónes ejecutadas al proceso</t>
  </si>
  <si>
    <t>Soporte de revisión de de proceso (Ayuda de memoria, correo, etc)</t>
  </si>
  <si>
    <t>PAII -29</t>
  </si>
  <si>
    <t>Socializar las Políticas de Seguridad de la información</t>
  </si>
  <si>
    <t>Avance socialización politica de seguridad de la información</t>
  </si>
  <si>
    <t>Medir el avance de las actividades de socialización en politica de seguridad de la información.</t>
  </si>
  <si>
    <t>Base de datos adretec</t>
  </si>
  <si>
    <t>N° de actividades de socialización realizadas</t>
  </si>
  <si>
    <t>Listados de aistencia, presentaciones, somos metro, etc.</t>
  </si>
  <si>
    <t>PAII -30</t>
  </si>
  <si>
    <t>Efectuar seguimiento a la ejecución del  Plan de Tratamiento de Riesgos de Seguridad y Privacidad de la Información.</t>
  </si>
  <si>
    <t xml:space="preserve">Avance plan de ejecución de Plan de Tratamiento de Riesgos de Seguridad y Privacidad de la Información </t>
  </si>
  <si>
    <t>Medir el avance de la ejecución del Plan de Tratamiento de Riesgos de Seguridad y Privacidad de la Información</t>
  </si>
  <si>
    <t>Porcentual</t>
  </si>
  <si>
    <t>Plan de Tratamiento de Riesgos de Seguridad y Privacidad de la Información</t>
  </si>
  <si>
    <t>(N° de actividades ejecutadas/N° de actividades planeadas)*100%</t>
  </si>
  <si>
    <t>Plan de Tratamiento de Riesgos de Seguridad y Privacidad de la Información ejecutado</t>
  </si>
  <si>
    <t>Líder del proceso</t>
  </si>
  <si>
    <t xml:space="preserve">Avance y logros </t>
  </si>
  <si>
    <t>PAPEL DE TRABAJO 
INDICADORES DE GESTIÓN 2021</t>
  </si>
  <si>
    <t>Se realizó una Capacitacion Seguridad Digital</t>
  </si>
  <si>
    <t>No se presentan retrasos en el presente periódo</t>
  </si>
  <si>
    <t>Asistencia_Cap_Seg_informacion_25032021</t>
  </si>
  <si>
    <t>20210228 Seguimiento Riesgos transversales TI y Seguridad de la información</t>
  </si>
  <si>
    <t xml:space="preserve">Se realizó el primer seguimiento a los riesgos de acuerdo al plan de tratamiento.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</si>
</sst>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3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9" fillId="0" borderId="0" applyBorder="0" applyProtection="0"/>
    <xf numFmtId="9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1" fontId="10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1" fontId="10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" fillId="0" borderId="0"/>
  </cellStyleXfs>
  <cellXfs count="103"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0" fontId="16" fillId="4" borderId="6" xfId="17" applyFont="1" applyFill="1" applyBorder="1" applyAlignment="1">
      <alignment horizontal="center" vertical="center"/>
    </xf>
    <xf numFmtId="0" fontId="16" fillId="4" borderId="6" xfId="17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4" borderId="13" xfId="0" applyNumberFormat="1" applyFont="1" applyFill="1" applyBorder="1" applyAlignment="1">
      <alignment horizontal="center" vertical="center" wrapText="1"/>
    </xf>
    <xf numFmtId="0" fontId="14" fillId="4" borderId="13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6" xfId="0" applyFont="1" applyBorder="1" applyAlignment="1">
      <alignment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1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16" xfId="0" applyFont="1" applyBorder="1"/>
    <xf numFmtId="0" fontId="17" fillId="0" borderId="0" xfId="0" applyFont="1" applyBorder="1"/>
    <xf numFmtId="0" fontId="18" fillId="7" borderId="0" xfId="0" applyFont="1" applyFill="1" applyBorder="1" applyAlignment="1">
      <alignment vertical="center"/>
    </xf>
    <xf numFmtId="0" fontId="17" fillId="0" borderId="4" xfId="0" applyFont="1" applyBorder="1"/>
    <xf numFmtId="0" fontId="18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9" fontId="18" fillId="0" borderId="6" xfId="0" applyNumberFormat="1" applyFont="1" applyBorder="1" applyAlignment="1">
      <alignment horizontal="center" vertical="center"/>
    </xf>
    <xf numFmtId="0" fontId="17" fillId="0" borderId="0" xfId="0" applyFont="1" applyBorder="1" applyAlignment="1"/>
    <xf numFmtId="9" fontId="17" fillId="0" borderId="6" xfId="2" applyFont="1" applyBorder="1" applyAlignment="1">
      <alignment horizontal="center" vertical="center"/>
    </xf>
    <xf numFmtId="0" fontId="18" fillId="3" borderId="6" xfId="0" applyNumberFormat="1" applyFont="1" applyFill="1" applyBorder="1" applyAlignment="1">
      <alignment horizontal="center" vertical="center" wrapText="1"/>
    </xf>
    <xf numFmtId="9" fontId="17" fillId="3" borderId="6" xfId="0" applyNumberFormat="1" applyFont="1" applyFill="1" applyBorder="1" applyAlignment="1">
      <alignment horizontal="center" vertical="center"/>
    </xf>
    <xf numFmtId="9" fontId="18" fillId="3" borderId="6" xfId="0" applyNumberFormat="1" applyFont="1" applyFill="1" applyBorder="1" applyAlignment="1">
      <alignment horizontal="center" vertical="center"/>
    </xf>
    <xf numFmtId="0" fontId="17" fillId="0" borderId="7" xfId="0" applyFont="1" applyBorder="1"/>
    <xf numFmtId="0" fontId="17" fillId="0" borderId="5" xfId="0" applyFont="1" applyBorder="1"/>
    <xf numFmtId="0" fontId="17" fillId="0" borderId="8" xfId="0" applyFont="1" applyBorder="1"/>
    <xf numFmtId="0" fontId="20" fillId="6" borderId="6" xfId="0" applyFont="1" applyFill="1" applyBorder="1" applyAlignment="1">
      <alignment horizontal="center" vertical="center"/>
    </xf>
    <xf numFmtId="0" fontId="18" fillId="0" borderId="15" xfId="0" applyNumberFormat="1" applyFont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Border="1" applyAlignment="1">
      <alignment vertical="center"/>
    </xf>
    <xf numFmtId="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7" fillId="7" borderId="9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7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2" fillId="7" borderId="0" xfId="0" applyFont="1" applyFill="1" applyAlignment="1">
      <alignment horizontal="center" vertical="center" wrapText="1"/>
    </xf>
    <xf numFmtId="9" fontId="17" fillId="0" borderId="6" xfId="2" applyFont="1" applyBorder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9" fontId="13" fillId="9" borderId="6" xfId="0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14" fontId="2" fillId="9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9" fontId="13" fillId="7" borderId="6" xfId="0" applyNumberFormat="1" applyFont="1" applyFill="1" applyBorder="1" applyAlignment="1">
      <alignment horizontal="center" vertical="center"/>
    </xf>
    <xf numFmtId="14" fontId="2" fillId="7" borderId="6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9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/>
    </xf>
    <xf numFmtId="9" fontId="17" fillId="7" borderId="9" xfId="0" applyNumberFormat="1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8" fillId="5" borderId="6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justify" vertical="center" wrapText="1"/>
    </xf>
    <xf numFmtId="0" fontId="14" fillId="8" borderId="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'PAII-29_SI'!$E$15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'PAII-29_SI'!$C$16:$C$19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'PAII-29_SI'!$E$16:$E$19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'PAII-29_SI'!$D$15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'PAII-29_SI'!$C$16:$C$19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'PAII-29_SI'!$D$16:$D$19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'PAII-29_SI'!$C$20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'PAII-29_SI'!$D$20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'PAII-29_SI'!$C$20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'PAII-29_SI'!$E$20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'PAII-29_SI'!$E$15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'PAII-29_SI'!$C$16:$C$19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'PAII-29_SI'!$E$16:$E$19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'PAII-29_SI'!$D$15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'PAII-29_SI'!$C$16:$C$19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'PAII-29_SI'!$D$16:$D$19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'PAII-29_SI'!$C$20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'PAII-29_SI'!$D$20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'PAII-29_SI'!$C$20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'PAII-29_SI'!$E$20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'PAII-30_SI'!$E$15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'PAII-29_SI'!$C$16:$C$19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'PAII-30_SI'!$E$16:$E$19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'PAII-30_SI'!$D$15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'PAII-30_SI'!$C$16:$C$19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'PAII-30_SI'!$D$16:$D$19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'PAII-30_SI'!$C$20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'PAII-30_SI'!$D$20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83E-A10E-C9D3B25150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'PAII-30_SI'!$C$20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'PAII-30_SI'!$E$20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83E-A10E-C9D3B251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137312</xdr:colOff>
      <xdr:row>1</xdr:row>
      <xdr:rowOff>166952</xdr:rowOff>
    </xdr:from>
    <xdr:to>
      <xdr:col>1</xdr:col>
      <xdr:colOff>876300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70662" y="195527"/>
          <a:ext cx="738988" cy="7855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165554</xdr:colOff>
      <xdr:row>1</xdr:row>
      <xdr:rowOff>135164</xdr:rowOff>
    </xdr:from>
    <xdr:to>
      <xdr:col>24</xdr:col>
      <xdr:colOff>1143000</xdr:colOff>
      <xdr:row>3</xdr:row>
      <xdr:rowOff>238125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4" y="163739"/>
          <a:ext cx="977446" cy="8268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137312</xdr:colOff>
      <xdr:row>1</xdr:row>
      <xdr:rowOff>128853</xdr:rowOff>
    </xdr:from>
    <xdr:to>
      <xdr:col>1</xdr:col>
      <xdr:colOff>885825</xdr:colOff>
      <xdr:row>3</xdr:row>
      <xdr:rowOff>247651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70662" y="157428"/>
          <a:ext cx="748513" cy="84269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165553</xdr:colOff>
      <xdr:row>1</xdr:row>
      <xdr:rowOff>154215</xdr:rowOff>
    </xdr:from>
    <xdr:to>
      <xdr:col>24</xdr:col>
      <xdr:colOff>1285875</xdr:colOff>
      <xdr:row>3</xdr:row>
      <xdr:rowOff>257175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41564E-5467-4F43-BB6C-50FE992C594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3" y="182790"/>
          <a:ext cx="1120322" cy="8268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87EDFC8-385C-4BBE-9924-C1A6CF95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zoomScaleNormal="10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89"/>
      <c r="C2" s="93" t="s">
        <v>21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0"/>
    </row>
    <row r="3" spans="2:25" ht="28.5" customHeight="1">
      <c r="B3" s="89"/>
      <c r="C3" s="93" t="s">
        <v>31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1"/>
    </row>
    <row r="4" spans="2:25" ht="28.5" customHeight="1">
      <c r="B4" s="89"/>
      <c r="C4" s="94" t="s">
        <v>15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 t="s">
        <v>32</v>
      </c>
      <c r="R4" s="94"/>
      <c r="S4" s="94"/>
      <c r="T4" s="94"/>
      <c r="U4" s="94"/>
      <c r="V4" s="94"/>
      <c r="W4" s="94"/>
      <c r="X4" s="94"/>
      <c r="Y4" s="92"/>
    </row>
    <row r="5" spans="2:25" ht="7.5" customHeight="1"/>
    <row r="6" spans="2:25" ht="22.5" customHeight="1">
      <c r="B6" s="95" t="s">
        <v>13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ht="3.75" customHeight="1"/>
    <row r="8" spans="2:25" ht="66" customHeight="1">
      <c r="B8" s="96" t="s">
        <v>33</v>
      </c>
      <c r="C8" s="96"/>
      <c r="D8" s="79" t="s">
        <v>54</v>
      </c>
      <c r="E8" s="79"/>
      <c r="F8" s="79"/>
      <c r="G8" s="79"/>
      <c r="H8" s="96" t="s">
        <v>40</v>
      </c>
      <c r="I8" s="96"/>
      <c r="J8" s="79"/>
      <c r="K8" s="79"/>
      <c r="L8" s="75" t="s">
        <v>82</v>
      </c>
      <c r="M8" s="75"/>
      <c r="N8" s="14" t="str">
        <f>+SI!B7</f>
        <v>PAII -29</v>
      </c>
      <c r="O8" s="97" t="s">
        <v>25</v>
      </c>
      <c r="P8" s="97"/>
      <c r="Q8" s="98" t="str">
        <f>+SI!D7</f>
        <v>Socializar las Políticas de Seguridad de la información</v>
      </c>
      <c r="R8" s="98"/>
      <c r="S8" s="98"/>
      <c r="T8" s="15" t="s">
        <v>83</v>
      </c>
      <c r="U8" s="26">
        <f>+SI!C7</f>
        <v>0.5</v>
      </c>
      <c r="V8" s="16" t="s">
        <v>41</v>
      </c>
      <c r="W8" s="59" t="str">
        <f>+SI!E7</f>
        <v>Avance socialización politica de seguridad de la información</v>
      </c>
      <c r="X8" s="40" t="s">
        <v>87</v>
      </c>
      <c r="Y8" s="48" t="str">
        <f>+SI!F7</f>
        <v>Medir el avance de las actividades de socialización en politica de seguridad de la información.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75" t="s">
        <v>27</v>
      </c>
      <c r="C10" s="75"/>
      <c r="D10" s="78" t="str">
        <f>+SI!H7</f>
        <v>Producto</v>
      </c>
      <c r="E10" s="78"/>
      <c r="F10" s="75" t="s">
        <v>9</v>
      </c>
      <c r="G10" s="75"/>
      <c r="H10" s="78" t="str">
        <f>+SI!G7</f>
        <v>unidad</v>
      </c>
      <c r="I10" s="78"/>
      <c r="J10" s="15" t="s">
        <v>10</v>
      </c>
      <c r="K10" s="79" t="s">
        <v>3</v>
      </c>
      <c r="L10" s="79"/>
      <c r="M10" s="81" t="s">
        <v>77</v>
      </c>
      <c r="N10" s="82"/>
      <c r="O10" s="83" t="str">
        <f>+SI!I7</f>
        <v>Base de datos adretec</v>
      </c>
      <c r="P10" s="84"/>
      <c r="Q10" s="85"/>
      <c r="R10" s="16" t="s">
        <v>96</v>
      </c>
      <c r="S10" s="79" t="str">
        <f>+SI!J7</f>
        <v>N° de actividades de socialización realizadas</v>
      </c>
      <c r="T10" s="79"/>
      <c r="U10" s="15" t="s">
        <v>8</v>
      </c>
      <c r="V10" s="87">
        <f>+SI!L7</f>
        <v>1</v>
      </c>
      <c r="W10" s="88"/>
      <c r="X10" s="40" t="s">
        <v>84</v>
      </c>
      <c r="Y10" s="49" t="s">
        <v>123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80" t="s">
        <v>80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75" t="s">
        <v>78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+SI!P7</f>
        <v>0.25</v>
      </c>
      <c r="E16" s="26">
        <v>0.25</v>
      </c>
      <c r="F16" s="27">
        <f>+E16/D16</f>
        <v>1</v>
      </c>
      <c r="G16" s="22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+SI!Q7</f>
        <v>0.25</v>
      </c>
      <c r="E17" s="29">
        <v>0</v>
      </c>
      <c r="F17" s="27">
        <v>0</v>
      </c>
      <c r="G17" s="22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28"/>
      <c r="V17" s="75" t="s">
        <v>81</v>
      </c>
      <c r="W17" s="75"/>
      <c r="X17" s="41"/>
      <c r="Y17" s="24"/>
    </row>
    <row r="18" spans="2:25" ht="52.5" customHeight="1">
      <c r="B18" s="21"/>
      <c r="C18" s="25" t="s">
        <v>18</v>
      </c>
      <c r="D18" s="26">
        <f>+SI!R7</f>
        <v>0.25</v>
      </c>
      <c r="E18" s="29">
        <v>0</v>
      </c>
      <c r="F18" s="27">
        <v>0</v>
      </c>
      <c r="G18" s="22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28"/>
      <c r="V18" s="77">
        <f>+SI!K7</f>
        <v>1</v>
      </c>
      <c r="W18" s="78"/>
      <c r="X18" s="42"/>
      <c r="Y18" s="24"/>
    </row>
    <row r="19" spans="2:25" ht="52.5" customHeight="1">
      <c r="B19" s="21"/>
      <c r="C19" s="25" t="s">
        <v>19</v>
      </c>
      <c r="D19" s="26">
        <f>+SI!S7</f>
        <v>0.25</v>
      </c>
      <c r="E19" s="29">
        <v>0</v>
      </c>
      <c r="F19" s="27">
        <v>0</v>
      </c>
      <c r="G19" s="22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28"/>
      <c r="V19" s="86"/>
      <c r="W19" s="86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0">E20/D20</f>
        <v>0.25</v>
      </c>
      <c r="G20" s="22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80" t="s">
        <v>79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2:25" ht="32.25" customHeight="1">
      <c r="B24" s="36" t="s">
        <v>0</v>
      </c>
      <c r="C24" s="72" t="s">
        <v>124</v>
      </c>
      <c r="D24" s="73"/>
      <c r="E24" s="73"/>
      <c r="F24" s="73"/>
      <c r="G24" s="73"/>
      <c r="H24" s="73"/>
      <c r="I24" s="73"/>
      <c r="J24" s="73"/>
      <c r="K24" s="73"/>
      <c r="L24" s="74"/>
      <c r="M24" s="72" t="s">
        <v>86</v>
      </c>
      <c r="N24" s="73"/>
      <c r="O24" s="73"/>
      <c r="P24" s="73"/>
      <c r="Q24" s="73"/>
      <c r="R24" s="73"/>
      <c r="S24" s="73"/>
      <c r="T24" s="74"/>
      <c r="U24" s="72" t="s">
        <v>85</v>
      </c>
      <c r="V24" s="73"/>
      <c r="W24" s="73"/>
      <c r="X24" s="73"/>
      <c r="Y24" s="74"/>
    </row>
    <row r="25" spans="2:25" ht="98.25" customHeight="1">
      <c r="B25" s="37" t="s">
        <v>16</v>
      </c>
      <c r="C25" s="69" t="s">
        <v>126</v>
      </c>
      <c r="D25" s="70"/>
      <c r="E25" s="70"/>
      <c r="F25" s="70"/>
      <c r="G25" s="70"/>
      <c r="H25" s="70"/>
      <c r="I25" s="70"/>
      <c r="J25" s="70"/>
      <c r="K25" s="70"/>
      <c r="L25" s="71"/>
      <c r="M25" s="69" t="s">
        <v>127</v>
      </c>
      <c r="N25" s="70"/>
      <c r="O25" s="70"/>
      <c r="P25" s="70"/>
      <c r="Q25" s="70"/>
      <c r="R25" s="70"/>
      <c r="S25" s="70"/>
      <c r="T25" s="71"/>
      <c r="U25" s="69" t="s">
        <v>128</v>
      </c>
      <c r="V25" s="70"/>
      <c r="W25" s="70"/>
      <c r="X25" s="70"/>
      <c r="Y25" s="71"/>
    </row>
    <row r="26" spans="2:25" ht="98.25" customHeight="1">
      <c r="B26" s="25" t="s">
        <v>17</v>
      </c>
      <c r="C26" s="69"/>
      <c r="D26" s="70"/>
      <c r="E26" s="70"/>
      <c r="F26" s="70"/>
      <c r="G26" s="70"/>
      <c r="H26" s="70"/>
      <c r="I26" s="70"/>
      <c r="J26" s="70"/>
      <c r="K26" s="70"/>
      <c r="L26" s="71"/>
      <c r="M26" s="69"/>
      <c r="N26" s="70"/>
      <c r="O26" s="70"/>
      <c r="P26" s="70"/>
      <c r="Q26" s="70"/>
      <c r="R26" s="70"/>
      <c r="S26" s="70"/>
      <c r="T26" s="71"/>
      <c r="U26" s="69"/>
      <c r="V26" s="70"/>
      <c r="W26" s="70"/>
      <c r="X26" s="70"/>
      <c r="Y26" s="71"/>
    </row>
    <row r="27" spans="2:25" ht="98.25" customHeight="1">
      <c r="B27" s="25" t="s">
        <v>18</v>
      </c>
      <c r="C27" s="69"/>
      <c r="D27" s="70"/>
      <c r="E27" s="70"/>
      <c r="F27" s="70"/>
      <c r="G27" s="70"/>
      <c r="H27" s="70"/>
      <c r="I27" s="70"/>
      <c r="J27" s="70"/>
      <c r="K27" s="70"/>
      <c r="L27" s="71"/>
      <c r="M27" s="69"/>
      <c r="N27" s="70"/>
      <c r="O27" s="70"/>
      <c r="P27" s="70"/>
      <c r="Q27" s="70"/>
      <c r="R27" s="70"/>
      <c r="S27" s="70"/>
      <c r="T27" s="71"/>
      <c r="U27" s="69"/>
      <c r="V27" s="70"/>
      <c r="W27" s="70"/>
      <c r="X27" s="70"/>
      <c r="Y27" s="71"/>
    </row>
    <row r="28" spans="2:25" ht="98.25" customHeight="1">
      <c r="B28" s="25" t="s">
        <v>19</v>
      </c>
      <c r="C28" s="69"/>
      <c r="D28" s="70"/>
      <c r="E28" s="70"/>
      <c r="F28" s="70"/>
      <c r="G28" s="70"/>
      <c r="H28" s="70"/>
      <c r="I28" s="70"/>
      <c r="J28" s="70"/>
      <c r="K28" s="70"/>
      <c r="L28" s="71"/>
      <c r="M28" s="69"/>
      <c r="N28" s="70"/>
      <c r="O28" s="70"/>
      <c r="P28" s="70"/>
      <c r="Q28" s="70"/>
      <c r="R28" s="70"/>
      <c r="S28" s="70"/>
      <c r="T28" s="71"/>
      <c r="U28" s="69"/>
      <c r="V28" s="70"/>
      <c r="W28" s="70"/>
      <c r="X28" s="70"/>
      <c r="Y28" s="71"/>
    </row>
  </sheetData>
  <mergeCells count="45">
    <mergeCell ref="B23:Y23"/>
    <mergeCell ref="C26:L26"/>
    <mergeCell ref="M26:T26"/>
    <mergeCell ref="U26:Y26"/>
    <mergeCell ref="C27:L27"/>
    <mergeCell ref="M27:T27"/>
    <mergeCell ref="U27:Y27"/>
    <mergeCell ref="B6:Y6"/>
    <mergeCell ref="B8:C8"/>
    <mergeCell ref="D8:G8"/>
    <mergeCell ref="H8:I8"/>
    <mergeCell ref="J8:K8"/>
    <mergeCell ref="O8:P8"/>
    <mergeCell ref="L8:M8"/>
    <mergeCell ref="Q8:S8"/>
    <mergeCell ref="B2:B4"/>
    <mergeCell ref="Y2:Y4"/>
    <mergeCell ref="C2:X2"/>
    <mergeCell ref="C3:X3"/>
    <mergeCell ref="C4:P4"/>
    <mergeCell ref="Q4:X4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Y28"/>
  <sheetViews>
    <sheetView tabSelected="1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8" style="13" customWidth="1"/>
    <col min="26" max="16384" width="11" style="13"/>
  </cols>
  <sheetData>
    <row r="1" spans="2:25" ht="2.25" customHeight="1"/>
    <row r="2" spans="2:25" ht="28.5" customHeight="1">
      <c r="B2" s="89"/>
      <c r="C2" s="93" t="s">
        <v>21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0"/>
    </row>
    <row r="3" spans="2:25" ht="28.5" customHeight="1">
      <c r="B3" s="89"/>
      <c r="C3" s="93" t="s">
        <v>31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1"/>
    </row>
    <row r="4" spans="2:25" ht="28.5" customHeight="1">
      <c r="B4" s="89"/>
      <c r="C4" s="94" t="s">
        <v>15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 t="s">
        <v>32</v>
      </c>
      <c r="R4" s="94"/>
      <c r="S4" s="94"/>
      <c r="T4" s="94"/>
      <c r="U4" s="94"/>
      <c r="V4" s="94"/>
      <c r="W4" s="94"/>
      <c r="X4" s="94"/>
      <c r="Y4" s="92"/>
    </row>
    <row r="5" spans="2:25" ht="7.5" customHeight="1"/>
    <row r="6" spans="2:25" ht="22.5" customHeight="1">
      <c r="B6" s="95" t="s">
        <v>13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ht="3.75" customHeight="1"/>
    <row r="8" spans="2:25" ht="87.75" customHeight="1">
      <c r="B8" s="96" t="s">
        <v>33</v>
      </c>
      <c r="C8" s="96"/>
      <c r="D8" s="79" t="s">
        <v>54</v>
      </c>
      <c r="E8" s="79"/>
      <c r="F8" s="79"/>
      <c r="G8" s="79"/>
      <c r="H8" s="96" t="s">
        <v>40</v>
      </c>
      <c r="I8" s="96"/>
      <c r="J8" s="79"/>
      <c r="K8" s="79"/>
      <c r="L8" s="75" t="s">
        <v>82</v>
      </c>
      <c r="M8" s="75"/>
      <c r="N8" s="14" t="str">
        <f>+SI!B8</f>
        <v>PAII -30</v>
      </c>
      <c r="O8" s="97" t="s">
        <v>25</v>
      </c>
      <c r="P8" s="97"/>
      <c r="Q8" s="99" t="str">
        <f>+SI!D8</f>
        <v>Efectuar seguimiento a la ejecución del  Plan de Tratamiento de Riesgos de Seguridad y Privacidad de la Información.</v>
      </c>
      <c r="R8" s="99"/>
      <c r="S8" s="99"/>
      <c r="T8" s="51" t="s">
        <v>83</v>
      </c>
      <c r="U8" s="26">
        <f>+SI!C8</f>
        <v>0.5</v>
      </c>
      <c r="V8" s="50" t="s">
        <v>41</v>
      </c>
      <c r="W8" s="47" t="str">
        <f>+SI!E8</f>
        <v xml:space="preserve">Avance plan de ejecución de Plan de Tratamiento de Riesgos de Seguridad y Privacidad de la Información </v>
      </c>
      <c r="X8" s="50" t="s">
        <v>87</v>
      </c>
      <c r="Y8" s="48" t="str">
        <f>+SI!F8</f>
        <v>Medir el avance de la ejecución del Plan de Tratamiento de Riesgos de Seguridad y Privacidad de la Información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75" t="s">
        <v>27</v>
      </c>
      <c r="C10" s="75"/>
      <c r="D10" s="78" t="str">
        <f>+SI!H8</f>
        <v xml:space="preserve">Eficacia </v>
      </c>
      <c r="E10" s="78"/>
      <c r="F10" s="75" t="s">
        <v>9</v>
      </c>
      <c r="G10" s="75"/>
      <c r="H10" s="78" t="str">
        <f>+SI!G8</f>
        <v>Porcentual</v>
      </c>
      <c r="I10" s="78"/>
      <c r="J10" s="51" t="s">
        <v>10</v>
      </c>
      <c r="K10" s="79" t="s">
        <v>3</v>
      </c>
      <c r="L10" s="79"/>
      <c r="M10" s="81" t="s">
        <v>77</v>
      </c>
      <c r="N10" s="82"/>
      <c r="O10" s="83" t="str">
        <f>+SI!I8</f>
        <v>Plan de Tratamiento de Riesgos de Seguridad y Privacidad de la Información</v>
      </c>
      <c r="P10" s="84"/>
      <c r="Q10" s="85"/>
      <c r="R10" s="50" t="s">
        <v>96</v>
      </c>
      <c r="S10" s="79" t="str">
        <f>+SI!J8</f>
        <v>(N° de actividades ejecutadas/N° de actividades planeadas)*100%</v>
      </c>
      <c r="T10" s="79"/>
      <c r="U10" s="51" t="s">
        <v>8</v>
      </c>
      <c r="V10" s="87">
        <f>+SI!L8</f>
        <v>1</v>
      </c>
      <c r="W10" s="88"/>
      <c r="X10" s="50" t="s">
        <v>84</v>
      </c>
      <c r="Y10" s="49" t="s">
        <v>123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80" t="s">
        <v>80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1" t="s">
        <v>0</v>
      </c>
      <c r="D15" s="51" t="s">
        <v>11</v>
      </c>
      <c r="E15" s="51" t="s">
        <v>12</v>
      </c>
      <c r="F15" s="51" t="s">
        <v>20</v>
      </c>
      <c r="G15" s="22"/>
      <c r="H15" s="75" t="s">
        <v>78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+SI!P8</f>
        <v>0.25</v>
      </c>
      <c r="E16" s="26">
        <v>0.25</v>
      </c>
      <c r="F16" s="27">
        <f>+E16/D16</f>
        <v>1</v>
      </c>
      <c r="G16" s="22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+SI!Q8</f>
        <v>0.25</v>
      </c>
      <c r="E17" s="54">
        <v>0</v>
      </c>
      <c r="F17" s="27">
        <v>0</v>
      </c>
      <c r="G17" s="22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28"/>
      <c r="V17" s="75" t="s">
        <v>81</v>
      </c>
      <c r="W17" s="75"/>
      <c r="X17" s="41"/>
      <c r="Y17" s="24"/>
    </row>
    <row r="18" spans="2:25" ht="52.5" customHeight="1">
      <c r="B18" s="21"/>
      <c r="C18" s="25" t="s">
        <v>18</v>
      </c>
      <c r="D18" s="26">
        <f>+SI!R8</f>
        <v>0.25</v>
      </c>
      <c r="E18" s="54">
        <v>0</v>
      </c>
      <c r="F18" s="27">
        <v>0</v>
      </c>
      <c r="G18" s="22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28"/>
      <c r="V18" s="77">
        <f>+SI!K8</f>
        <v>1</v>
      </c>
      <c r="W18" s="78"/>
      <c r="X18" s="42"/>
      <c r="Y18" s="24"/>
    </row>
    <row r="19" spans="2:25" ht="52.5" customHeight="1">
      <c r="B19" s="21"/>
      <c r="C19" s="25" t="s">
        <v>19</v>
      </c>
      <c r="D19" s="26">
        <f>+SI!S8</f>
        <v>0.25</v>
      </c>
      <c r="E19" s="54">
        <v>0</v>
      </c>
      <c r="F19" s="27">
        <v>0</v>
      </c>
      <c r="G19" s="22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28"/>
      <c r="V19" s="86"/>
      <c r="W19" s="86"/>
      <c r="X19" s="52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0">E20/D20</f>
        <v>0.25</v>
      </c>
      <c r="G20" s="22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80" t="s">
        <v>79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2:25" ht="32.25" customHeight="1">
      <c r="B24" s="36" t="s">
        <v>0</v>
      </c>
      <c r="C24" s="72" t="s">
        <v>124</v>
      </c>
      <c r="D24" s="73"/>
      <c r="E24" s="73"/>
      <c r="F24" s="73"/>
      <c r="G24" s="73"/>
      <c r="H24" s="73"/>
      <c r="I24" s="73"/>
      <c r="J24" s="73"/>
      <c r="K24" s="73"/>
      <c r="L24" s="74"/>
      <c r="M24" s="72" t="s">
        <v>86</v>
      </c>
      <c r="N24" s="73"/>
      <c r="O24" s="73"/>
      <c r="P24" s="73"/>
      <c r="Q24" s="73"/>
      <c r="R24" s="73"/>
      <c r="S24" s="73"/>
      <c r="T24" s="74"/>
      <c r="U24" s="72" t="s">
        <v>85</v>
      </c>
      <c r="V24" s="73"/>
      <c r="W24" s="73"/>
      <c r="X24" s="73"/>
      <c r="Y24" s="74"/>
    </row>
    <row r="25" spans="2:25" ht="98.25" customHeight="1">
      <c r="B25" s="37" t="s">
        <v>16</v>
      </c>
      <c r="C25" s="69" t="s">
        <v>130</v>
      </c>
      <c r="D25" s="70"/>
      <c r="E25" s="70"/>
      <c r="F25" s="70"/>
      <c r="G25" s="70"/>
      <c r="H25" s="70"/>
      <c r="I25" s="70"/>
      <c r="J25" s="70"/>
      <c r="K25" s="70"/>
      <c r="L25" s="71"/>
      <c r="M25" s="69" t="s">
        <v>127</v>
      </c>
      <c r="N25" s="70"/>
      <c r="O25" s="70"/>
      <c r="P25" s="70"/>
      <c r="Q25" s="70"/>
      <c r="R25" s="70"/>
      <c r="S25" s="70"/>
      <c r="T25" s="71"/>
      <c r="U25" s="69" t="s">
        <v>129</v>
      </c>
      <c r="V25" s="70"/>
      <c r="W25" s="70"/>
      <c r="X25" s="70"/>
      <c r="Y25" s="71"/>
    </row>
    <row r="26" spans="2:25" ht="98.25" customHeight="1">
      <c r="B26" s="25" t="s">
        <v>17</v>
      </c>
      <c r="C26" s="69"/>
      <c r="D26" s="70"/>
      <c r="E26" s="70"/>
      <c r="F26" s="70"/>
      <c r="G26" s="70"/>
      <c r="H26" s="70"/>
      <c r="I26" s="70"/>
      <c r="J26" s="70"/>
      <c r="K26" s="70"/>
      <c r="L26" s="71"/>
      <c r="M26" s="69"/>
      <c r="N26" s="70"/>
      <c r="O26" s="70"/>
      <c r="P26" s="70"/>
      <c r="Q26" s="70"/>
      <c r="R26" s="70"/>
      <c r="S26" s="70"/>
      <c r="T26" s="71"/>
      <c r="U26" s="69"/>
      <c r="V26" s="70"/>
      <c r="W26" s="70"/>
      <c r="X26" s="70"/>
      <c r="Y26" s="71"/>
    </row>
    <row r="27" spans="2:25" ht="98.25" customHeight="1">
      <c r="B27" s="25" t="s">
        <v>18</v>
      </c>
      <c r="C27" s="69"/>
      <c r="D27" s="70"/>
      <c r="E27" s="70"/>
      <c r="F27" s="70"/>
      <c r="G27" s="70"/>
      <c r="H27" s="70"/>
      <c r="I27" s="70"/>
      <c r="J27" s="70"/>
      <c r="K27" s="70"/>
      <c r="L27" s="71"/>
      <c r="M27" s="69"/>
      <c r="N27" s="70"/>
      <c r="O27" s="70"/>
      <c r="P27" s="70"/>
      <c r="Q27" s="70"/>
      <c r="R27" s="70"/>
      <c r="S27" s="70"/>
      <c r="T27" s="71"/>
      <c r="U27" s="69"/>
      <c r="V27" s="70"/>
      <c r="W27" s="70"/>
      <c r="X27" s="70"/>
      <c r="Y27" s="71"/>
    </row>
    <row r="28" spans="2:25" ht="98.25" customHeight="1">
      <c r="B28" s="25" t="s">
        <v>19</v>
      </c>
      <c r="C28" s="69"/>
      <c r="D28" s="70"/>
      <c r="E28" s="70"/>
      <c r="F28" s="70"/>
      <c r="G28" s="70"/>
      <c r="H28" s="70"/>
      <c r="I28" s="70"/>
      <c r="J28" s="70"/>
      <c r="K28" s="70"/>
      <c r="L28" s="71"/>
      <c r="M28" s="69"/>
      <c r="N28" s="70"/>
      <c r="O28" s="70"/>
      <c r="P28" s="70"/>
      <c r="Q28" s="70"/>
      <c r="R28" s="70"/>
      <c r="S28" s="70"/>
      <c r="T28" s="71"/>
      <c r="U28" s="69"/>
      <c r="V28" s="70"/>
      <c r="W28" s="70"/>
      <c r="X28" s="70"/>
      <c r="Y28" s="71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CEB154-E716-4811-A980-777CB7D3F7E3}">
          <x14:formula1>
            <xm:f>Desplegables!$B$2:$B$15</xm:f>
          </x14:formula1>
          <xm:sqref>J8:K8</xm:sqref>
        </x14:dataValidation>
        <x14:dataValidation type="list" allowBlank="1" showInputMessage="1" showErrorMessage="1" xr:uid="{56E70A89-6576-464B-917E-C60AF8183472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C3C95DB-AB36-4105-ACD5-08EF0805C7D0}">
          <x14:formula1>
            <xm:f>Desplegables!$D$2:$D$5</xm:f>
          </x14:formula1>
          <xm:sqref>K10:L10</xm:sqref>
        </x14:dataValidation>
        <x14:dataValidation type="list" allowBlank="1" showInputMessage="1" showErrorMessage="1" xr:uid="{BBA22C9E-713C-4C95-9107-5609F942363F}">
          <x14:formula1>
            <xm:f>Desplegables!$A$2:$A$22</xm:f>
          </x14:formula1>
          <xm:sqref>D8:G8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10"/>
  <sheetViews>
    <sheetView showGridLines="0" topLeftCell="K1" zoomScale="90" zoomScaleNormal="90" workbookViewId="0">
      <selection activeCell="U13" sqref="U13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7" width="19.625" style="1" customWidth="1"/>
    <col min="8" max="9" width="23" style="1" customWidth="1"/>
    <col min="10" max="10" width="32" style="1" customWidth="1"/>
    <col min="11" max="12" width="11" style="1"/>
    <col min="13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101" t="s">
        <v>125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26.2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20" ht="22.5" customHeight="1">
      <c r="P4" s="100" t="s">
        <v>93</v>
      </c>
      <c r="Q4" s="100"/>
      <c r="R4" s="100"/>
      <c r="S4" s="100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99</v>
      </c>
      <c r="H5" s="5" t="s">
        <v>27</v>
      </c>
      <c r="I5" s="5" t="s">
        <v>30</v>
      </c>
      <c r="J5" s="5" t="s">
        <v>28</v>
      </c>
      <c r="K5" s="5" t="s">
        <v>94</v>
      </c>
      <c r="L5" s="5" t="s">
        <v>95</v>
      </c>
      <c r="M5" s="6" t="s">
        <v>29</v>
      </c>
      <c r="N5" s="6" t="s">
        <v>97</v>
      </c>
      <c r="O5" s="6" t="s">
        <v>98</v>
      </c>
      <c r="P5" s="60" t="s">
        <v>88</v>
      </c>
      <c r="Q5" s="60" t="s">
        <v>89</v>
      </c>
      <c r="R5" s="60" t="s">
        <v>90</v>
      </c>
      <c r="S5" s="60" t="s">
        <v>91</v>
      </c>
      <c r="T5" s="60" t="s">
        <v>92</v>
      </c>
    </row>
    <row r="6" spans="2:20" ht="45" hidden="1">
      <c r="B6" s="61" t="s">
        <v>100</v>
      </c>
      <c r="C6" s="56"/>
      <c r="D6" s="62" t="s">
        <v>101</v>
      </c>
      <c r="E6" s="57" t="s">
        <v>102</v>
      </c>
      <c r="F6" s="57" t="s">
        <v>103</v>
      </c>
      <c r="G6" s="58" t="s">
        <v>104</v>
      </c>
      <c r="H6" s="58" t="s">
        <v>29</v>
      </c>
      <c r="I6" s="57" t="s">
        <v>105</v>
      </c>
      <c r="J6" s="57" t="s">
        <v>106</v>
      </c>
      <c r="K6" s="58">
        <v>2</v>
      </c>
      <c r="L6" s="58">
        <v>1</v>
      </c>
      <c r="M6" s="57" t="s">
        <v>107</v>
      </c>
      <c r="N6" s="63"/>
      <c r="O6" s="63"/>
      <c r="P6" s="44"/>
      <c r="Q6" s="45"/>
      <c r="R6" s="45"/>
      <c r="S6" s="44"/>
      <c r="T6" s="44">
        <f>SUM(P6:S6)</f>
        <v>0</v>
      </c>
    </row>
    <row r="7" spans="2:20" ht="75">
      <c r="B7" s="64" t="s">
        <v>108</v>
      </c>
      <c r="C7" s="44">
        <v>0.5</v>
      </c>
      <c r="D7" s="65" t="s">
        <v>109</v>
      </c>
      <c r="E7" s="46" t="s">
        <v>110</v>
      </c>
      <c r="F7" s="46" t="s">
        <v>111</v>
      </c>
      <c r="G7" s="45" t="s">
        <v>104</v>
      </c>
      <c r="H7" s="45" t="s">
        <v>29</v>
      </c>
      <c r="I7" s="46" t="s">
        <v>112</v>
      </c>
      <c r="J7" s="46" t="s">
        <v>113</v>
      </c>
      <c r="K7" s="66">
        <v>1</v>
      </c>
      <c r="L7" s="44">
        <v>1</v>
      </c>
      <c r="M7" s="46" t="s">
        <v>114</v>
      </c>
      <c r="N7" s="67">
        <v>44200</v>
      </c>
      <c r="O7" s="67">
        <v>44561</v>
      </c>
      <c r="P7" s="44">
        <v>0.25</v>
      </c>
      <c r="Q7" s="44">
        <v>0.25</v>
      </c>
      <c r="R7" s="44">
        <v>0.25</v>
      </c>
      <c r="S7" s="44">
        <v>0.25</v>
      </c>
      <c r="T7" s="44">
        <f t="shared" ref="T7:T8" si="0">SUM(P7:S7)</f>
        <v>1</v>
      </c>
    </row>
    <row r="8" spans="2:20" ht="90">
      <c r="B8" s="64" t="s">
        <v>115</v>
      </c>
      <c r="C8" s="44">
        <v>0.5</v>
      </c>
      <c r="D8" s="68" t="s">
        <v>116</v>
      </c>
      <c r="E8" s="46" t="s">
        <v>117</v>
      </c>
      <c r="F8" s="46" t="s">
        <v>118</v>
      </c>
      <c r="G8" s="45" t="s">
        <v>119</v>
      </c>
      <c r="H8" s="45" t="s">
        <v>1</v>
      </c>
      <c r="I8" s="46" t="s">
        <v>120</v>
      </c>
      <c r="J8" s="46" t="s">
        <v>121</v>
      </c>
      <c r="K8" s="66">
        <v>1</v>
      </c>
      <c r="L8" s="44">
        <v>1</v>
      </c>
      <c r="M8" s="46" t="s">
        <v>122</v>
      </c>
      <c r="N8" s="67">
        <v>44200</v>
      </c>
      <c r="O8" s="67">
        <v>44561</v>
      </c>
      <c r="P8" s="44">
        <v>0.25</v>
      </c>
      <c r="Q8" s="44">
        <v>0.25</v>
      </c>
      <c r="R8" s="44">
        <v>0.25</v>
      </c>
      <c r="S8" s="44">
        <v>0.25</v>
      </c>
      <c r="T8" s="44">
        <f t="shared" si="0"/>
        <v>1</v>
      </c>
    </row>
    <row r="10" spans="2:20">
      <c r="C10" s="55">
        <f>+SUM(C6:C8)</f>
        <v>1</v>
      </c>
    </row>
  </sheetData>
  <mergeCells count="2">
    <mergeCell ref="P4:S4"/>
    <mergeCell ref="B2:T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PAII-29_SI</vt:lpstr>
      <vt:lpstr>PAII-30_SI</vt:lpstr>
      <vt:lpstr>SI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2021-04-26T23:07:25Z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