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C:\Users\Yolanda.garzon\Documents\PAII\Indicadores 2021\2. GAF\1. TH\"/>
    </mc:Choice>
  </mc:AlternateContent>
  <xr:revisionPtr revIDLastSave="0" documentId="13_ncr:1_{A075CAF6-273A-4D25-92A6-CDE81CBEF89C}" xr6:coauthVersionLast="46" xr6:coauthVersionMax="46" xr10:uidLastSave="{00000000-0000-0000-0000-000000000000}"/>
  <workbookProtection workbookAlgorithmName="SHA-512" workbookHashValue="K5uSZd355Evpr8GhZi7BV3Zril8apLncQmYO2TAv552/uvGO+OekJR+2mEbdc0/KYpzbqMLg6c9Vg4QZFF4RuQ==" workbookSaltValue="gtdZ9D+Lc1hkyaWMn5PYUQ==" workbookSpinCount="100000" lockStructure="1"/>
  <bookViews>
    <workbookView xWindow="28680" yWindow="1440" windowWidth="20730" windowHeight="11160" tabRatio="547" xr2:uid="{00000000-000D-0000-FFFF-FFFF00000000}"/>
  </bookViews>
  <sheets>
    <sheet name="PAII-31_TH" sheetId="7" r:id="rId1"/>
    <sheet name="PAII-32_TH" sheetId="12" r:id="rId2"/>
    <sheet name="PAII-33_TH" sheetId="13" r:id="rId3"/>
    <sheet name="PAII-34_TH" sheetId="9" r:id="rId4"/>
    <sheet name="Talento Humano" sheetId="8" state="hidden" r:id="rId5"/>
    <sheet name="Desplegables" sheetId="3"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9" l="1"/>
  <c r="F16" i="9" s="1"/>
  <c r="R9" i="8" l="1"/>
  <c r="Q8" i="9" l="1"/>
  <c r="N8" i="9"/>
  <c r="V18" i="9" l="1"/>
  <c r="D19" i="9"/>
  <c r="F19" i="9" s="1"/>
  <c r="D18" i="9"/>
  <c r="F18" i="9" s="1"/>
  <c r="D17" i="9"/>
  <c r="F17" i="9" s="1"/>
  <c r="V10" i="9"/>
  <c r="S10" i="9"/>
  <c r="O10" i="9"/>
  <c r="H10" i="9"/>
  <c r="Y8" i="9"/>
  <c r="W8" i="9"/>
  <c r="U8" i="9"/>
  <c r="V18" i="13"/>
  <c r="D19" i="13"/>
  <c r="F19" i="13" s="1"/>
  <c r="D18" i="13"/>
  <c r="F18" i="13" s="1"/>
  <c r="D17" i="13"/>
  <c r="D16" i="13"/>
  <c r="V10" i="13"/>
  <c r="S10" i="13"/>
  <c r="O10" i="13"/>
  <c r="H10" i="13"/>
  <c r="Y8" i="13"/>
  <c r="W8" i="13"/>
  <c r="U8" i="13"/>
  <c r="Q8" i="13"/>
  <c r="N8" i="13"/>
  <c r="E20" i="13"/>
  <c r="V18" i="12"/>
  <c r="D19" i="12"/>
  <c r="F19" i="12" s="1"/>
  <c r="D18" i="12"/>
  <c r="F18" i="12" s="1"/>
  <c r="D17" i="12"/>
  <c r="D16" i="12"/>
  <c r="V10" i="12"/>
  <c r="S10" i="12"/>
  <c r="O10" i="12"/>
  <c r="H10" i="12"/>
  <c r="Y8" i="12"/>
  <c r="W8" i="12"/>
  <c r="U8" i="12"/>
  <c r="Q8" i="12"/>
  <c r="N8" i="12"/>
  <c r="E20" i="12"/>
  <c r="V18" i="7"/>
  <c r="D19" i="7"/>
  <c r="D18" i="7"/>
  <c r="D17" i="7"/>
  <c r="D16" i="7"/>
  <c r="F16" i="7" s="1"/>
  <c r="V10" i="7"/>
  <c r="S10" i="7"/>
  <c r="O10" i="7"/>
  <c r="H10" i="7"/>
  <c r="Y8" i="7"/>
  <c r="Q8" i="7"/>
  <c r="U8" i="7"/>
  <c r="N8" i="7"/>
  <c r="C11" i="8"/>
  <c r="R8" i="8"/>
  <c r="R7" i="8"/>
  <c r="R6" i="8"/>
  <c r="D20" i="13" l="1"/>
  <c r="F20" i="13" s="1"/>
  <c r="D20" i="12"/>
  <c r="F20" i="12" s="1"/>
  <c r="D20" i="7"/>
  <c r="F20" i="7" s="1"/>
  <c r="E20" i="9" l="1"/>
  <c r="D20" i="9" l="1"/>
  <c r="F20" i="9" s="1"/>
  <c r="W8" i="7" l="1"/>
  <c r="E20" i="7" l="1"/>
  <c r="F17" i="7"/>
  <c r="F19" i="7"/>
</calcChain>
</file>

<file path=xl/sharedStrings.xml><?xml version="1.0" encoding="utf-8"?>
<sst xmlns="http://schemas.openxmlformats.org/spreadsheetml/2006/main" count="293" uniqueCount="142">
  <si>
    <t>Periodo</t>
  </si>
  <si>
    <t xml:space="preserve">Eficacia </t>
  </si>
  <si>
    <t>Efectividad</t>
  </si>
  <si>
    <t>Trimestral</t>
  </si>
  <si>
    <t xml:space="preserve">Semestral </t>
  </si>
  <si>
    <t>Anual</t>
  </si>
  <si>
    <t>Bimestral</t>
  </si>
  <si>
    <t xml:space="preserve">Tipo de Indicador </t>
  </si>
  <si>
    <t>Meta</t>
  </si>
  <si>
    <t>Unidad de Medida</t>
  </si>
  <si>
    <t>Frecuencia</t>
  </si>
  <si>
    <t>Programado</t>
  </si>
  <si>
    <t>Ejecutado</t>
  </si>
  <si>
    <t>INFORMACIÓN DEL INDICADOR</t>
  </si>
  <si>
    <t>Ejec/Prog
Vigencia</t>
  </si>
  <si>
    <t>CÓDIGO: PE-FR-006</t>
  </si>
  <si>
    <t>ENE - MAR</t>
  </si>
  <si>
    <t>ABR - JUN</t>
  </si>
  <si>
    <t>JUL - SEPT</t>
  </si>
  <si>
    <t>OCT - DIC</t>
  </si>
  <si>
    <t>%</t>
  </si>
  <si>
    <t xml:space="preserve">PROCESO: PLANEACIÓN ESTRATÉGICA </t>
  </si>
  <si>
    <t>Objetivo Indicador</t>
  </si>
  <si>
    <t>ID-Act</t>
  </si>
  <si>
    <t>Peso/100</t>
  </si>
  <si>
    <t>Descripción Actividad</t>
  </si>
  <si>
    <t>Nombre</t>
  </si>
  <si>
    <t>Tipo de Indicador</t>
  </si>
  <si>
    <t>Unidad de Medica</t>
  </si>
  <si>
    <t>Formula</t>
  </si>
  <si>
    <t>Producto</t>
  </si>
  <si>
    <t>Fuente de datos</t>
  </si>
  <si>
    <t>FORMATO FICHA TÉCNICA INDICADORES DE GESTIÓN</t>
  </si>
  <si>
    <t>VERSIÓN: 4</t>
  </si>
  <si>
    <t>Proceso:</t>
  </si>
  <si>
    <t>Calidad</t>
  </si>
  <si>
    <t>Economía</t>
  </si>
  <si>
    <t>Proceso</t>
  </si>
  <si>
    <t>Eficiencia</t>
  </si>
  <si>
    <t>Periodicidad</t>
  </si>
  <si>
    <t>Subproceso</t>
  </si>
  <si>
    <t>Sub-Proceso:</t>
  </si>
  <si>
    <t>Nombre del Indicador</t>
  </si>
  <si>
    <t>1.(PE) Planeación estratégica</t>
  </si>
  <si>
    <t>1.(GR) Gestión de riesgos</t>
  </si>
  <si>
    <t>1.(GS) Gestión social</t>
  </si>
  <si>
    <t>1.(CC) Comunicación corporativa</t>
  </si>
  <si>
    <t>1.(GA) Gestión ambiental</t>
  </si>
  <si>
    <t>2.(PP) Planeación de Proyectos</t>
  </si>
  <si>
    <t>2. (EP) Ejecución de Proyectos</t>
  </si>
  <si>
    <t>2.(OP) Operación y  mantenimiento de proyectos</t>
  </si>
  <si>
    <t>2. (EN) Explotación y gestión de negocios</t>
  </si>
  <si>
    <t>3. (GL) Gestión legal</t>
  </si>
  <si>
    <t>3. (GC) Gestión contractual</t>
  </si>
  <si>
    <t>3. (AP) Gestión de adquisición predial</t>
  </si>
  <si>
    <t>3. (SI) Gestión de seguridad de la información</t>
  </si>
  <si>
    <t>3. (TH) Gestión Humano</t>
  </si>
  <si>
    <t>3. (GF) Gestión financiera</t>
  </si>
  <si>
    <t>3. (AL) Gestión administrativa y logística</t>
  </si>
  <si>
    <t>3. (GD) Gestión documental</t>
  </si>
  <si>
    <t>3. (IT) Administración de recursos IT</t>
  </si>
  <si>
    <t>4. (EM) Evaluación y  mejoramiento  de la gestión</t>
  </si>
  <si>
    <t>4. (AD) Administración de asuntos disciplinarios</t>
  </si>
  <si>
    <t>4. (GP) Gestión de PQRS</t>
  </si>
  <si>
    <t>2. (ECV) Gestión de la Captura de Valor ECV</t>
  </si>
  <si>
    <t>2. (GTA) Gestión Técnica en Arquitectura y Urbanismo GTA</t>
  </si>
  <si>
    <t>3.(GPS) Ejecución presupuestal</t>
  </si>
  <si>
    <t>3.(GTS) Gestión tesorería</t>
  </si>
  <si>
    <t>3. (SGC) Gestión contable</t>
  </si>
  <si>
    <t>3. (GTB) Gestión tributaria</t>
  </si>
  <si>
    <t xml:space="preserve">3. (CMN) Gestión caja menor </t>
  </si>
  <si>
    <t>3.(AMB) Administración Y  Mantenimiento Bienes Inmuebles</t>
  </si>
  <si>
    <t>3. (PGC) Planeación Gestión de Compras</t>
  </si>
  <si>
    <t>3. (ETI) Estrategia de TI</t>
  </si>
  <si>
    <t>3. (OTI) Gestion de la Operación OTI</t>
  </si>
  <si>
    <t>3. (PIT) Proyectos de TI</t>
  </si>
  <si>
    <t>3. (ADS) Adquisición del Suelo</t>
  </si>
  <si>
    <t>3. (PGS) Planificación de Gestión del Suelo</t>
  </si>
  <si>
    <t>Fuente de Información</t>
  </si>
  <si>
    <t>Grafico Meta VS. Avance</t>
  </si>
  <si>
    <t>INFORME DE AVANCE CUALITATIVO</t>
  </si>
  <si>
    <t>MEDICIÓN DEL AVANCE Y CUMPLIMIENTO DEL INDICADOR</t>
  </si>
  <si>
    <t>Línea base</t>
  </si>
  <si>
    <t>ID PAII</t>
  </si>
  <si>
    <t>Ponderación</t>
  </si>
  <si>
    <t>Responsable de la Medición</t>
  </si>
  <si>
    <t>Producto Obtenido</t>
  </si>
  <si>
    <t>Retrasos y soluciones</t>
  </si>
  <si>
    <t>Objetivo del indicador</t>
  </si>
  <si>
    <t>1er Trimestre</t>
  </si>
  <si>
    <t>2do Trimestre</t>
  </si>
  <si>
    <t>3er Trimestre</t>
  </si>
  <si>
    <t>4to Trimestre</t>
  </si>
  <si>
    <t>Total</t>
  </si>
  <si>
    <t>Programación 2021</t>
  </si>
  <si>
    <t>Línea base
2020</t>
  </si>
  <si>
    <t>Meta
2021</t>
  </si>
  <si>
    <t>Formula del Indicador</t>
  </si>
  <si>
    <t>PAPEL DE TRABAJO 
INDICADORES DE GESTIÓN 2021</t>
  </si>
  <si>
    <t>PAII -31</t>
  </si>
  <si>
    <t>Ejecutar de manera eficiente y oportuna, los diferentes planes de gestión del talento Humano diseñados para la vigencia.</t>
  </si>
  <si>
    <t>Avance planes de Talento Humano</t>
  </si>
  <si>
    <t>Medir el avance de ejecución de los planes de Talento Humano.</t>
  </si>
  <si>
    <t>Porcentual</t>
  </si>
  <si>
    <t>Cronograma de trabajo de los planes</t>
  </si>
  <si>
    <t xml:space="preserve">% Promedio de la ejecución de los planes de gestión del talento humano </t>
  </si>
  <si>
    <t>Informe de resultado del desarrollo de los planes</t>
  </si>
  <si>
    <t>PAII -32</t>
  </si>
  <si>
    <t>Implementar la estructura organizacional resultado del estudio de rediseño organizacional, conforme la autorización efectuada por la Secretaria de Hacienda y el DASCD, en todo caso liderando las estrategias definidas, la mas importante, la provisión de los empleos.</t>
  </si>
  <si>
    <t>Rediseño Organizacional</t>
  </si>
  <si>
    <t>Proveer el recurso humano aprobado en la restructuración.</t>
  </si>
  <si>
    <t>Aprobación de junta o Secretaria de Hacienda.</t>
  </si>
  <si>
    <t># de empleados vinculados/ # de empleados provisionados</t>
  </si>
  <si>
    <t>Trabajador Vinculado</t>
  </si>
  <si>
    <t>PAII -33</t>
  </si>
  <si>
    <t>Liderar la estrategia de gestión del cambio para la implementación de la nueva estructura de la empresa, lo que conlleva el fortalecimiento de algunos planes  como los de capacitación y  bienestar, a fin de afianzar los aspectos necesarios para la puesta en marcha de la nueva estructura</t>
  </si>
  <si>
    <t>Gestión de Cambio Organizacional</t>
  </si>
  <si>
    <t>Medir el avance de la gestión del cambio organizacional de acuerdo a la reestructuración aprobada.</t>
  </si>
  <si>
    <t>Cronograma de trabajo de gestión de cambio</t>
  </si>
  <si>
    <t>% Promedio de la ejecución de las actividades del plan  de Gestión del Cambio</t>
  </si>
  <si>
    <t>Informe de resultado del desarrollo del de gestión de cambio</t>
  </si>
  <si>
    <t>PAII -34</t>
  </si>
  <si>
    <t>Liderar la implementación de la Estrategia de Teletrabajo en la Empresa Metro de Bogotá, coordinando con el Equipo Técnico de Apoyo en Teletrabajo las actividades de evaluación de la prueba piloto y la puesta en marcha del teletrabajo de acuerdo con los resultados obtenidos</t>
  </si>
  <si>
    <t>Estratregia de Teletrabajo</t>
  </si>
  <si>
    <t>Medir la implementación de la estrategia de teletrabajo.</t>
  </si>
  <si>
    <t>Cronograma de trabajo Implementación estrategia teletrabajo.</t>
  </si>
  <si>
    <t>% Promedio de la ejecución de las actividades del plan de trabajo para la implementación del teletrabajo.</t>
  </si>
  <si>
    <t>Informe de resultado de la estrategia de teletrabajo.</t>
  </si>
  <si>
    <t>Líder del proceso</t>
  </si>
  <si>
    <t xml:space="preserve">Avance y logros </t>
  </si>
  <si>
    <t>Los planes de gestión de talento humano se encuentran adoptados y en proceso de contratación de las actividades que no se realizarán a traves de la colaboración interinstitucional o internamente</t>
  </si>
  <si>
    <t>No se han presentado retrasos en la ejecución de los mismos</t>
  </si>
  <si>
    <t>En el trimestre la propuesta de rediseño organizacional fue sometida a discusiones internas y actualmente se encuentran, el estudio técnico y los diferentes documentos, en análisis del Departamento Administrativo del Servicio Civil- DASCD</t>
  </si>
  <si>
    <t>No se han presentado retrasos en la ejecución de la actividad, la puesta en marcha se dará en el segundo o tercer trimestre del año, conforme lo planeado</t>
  </si>
  <si>
    <t>La gestión del cambio está ligada a la aprobación del rediseño organizacional por parte del DASCD y de la Secretaria de Hacienda</t>
  </si>
  <si>
    <t>No se han presentado retrasos</t>
  </si>
  <si>
    <t>Planaes adoptados y publicados en AZ Digital</t>
  </si>
  <si>
    <t>Oficio radicado en el DASCD para la viabilidad técnica</t>
  </si>
  <si>
    <t>Este se encuentra progrmado a reportar para el tercer trimestre de la vigencia</t>
  </si>
  <si>
    <t>Actualmente estan en prueba piloto de teletrabajo 4 servidores públicos, de los resultados de dicha prueba se implementarán nuevas estrategias para el programa de teletrabajo en la EMB.</t>
  </si>
  <si>
    <t>Se presentaron unos pequeños retrasos para iniciar la prueba piloto de teletrabajo en razón a que no habian profesionales del SENA contratados para realizar las pruebas de competencias a los candidatos al teletrabajo. Los inconvenientes ya fueron solucionados y la prueba piloto inició en marzo 1° de 2021.</t>
  </si>
  <si>
    <t>Comunicaciones a los servidores que inician plan piloto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</si>
</sst>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0">
    <font>
      <sz val="11"/>
      <color indexed="8"/>
      <name val="Ari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1"/>
    </font>
    <font>
      <sz val="11"/>
      <color indexed="8"/>
      <name val="Arial1"/>
    </font>
    <font>
      <sz val="10"/>
      <name val="Arial"/>
      <family val="2"/>
    </font>
    <font>
      <b/>
      <sz val="11"/>
      <color indexed="8"/>
      <name val="Calibri"/>
      <family val="2"/>
      <scheme val="minor"/>
    </font>
    <font>
      <sz val="11"/>
      <color indexed="8"/>
      <name val="Calibri"/>
      <family val="2"/>
      <scheme val="minor"/>
    </font>
    <font>
      <b/>
      <sz val="11"/>
      <color theme="0"/>
      <name val="Calibri"/>
      <family val="2"/>
      <scheme val="minor"/>
    </font>
    <font>
      <sz val="11"/>
      <color theme="0"/>
      <name val="Calibri"/>
      <family val="2"/>
      <scheme val="minor"/>
    </font>
    <font>
      <b/>
      <sz val="11"/>
      <color theme="0" tint="-4.9989318521683403E-2"/>
      <name val="Calibri"/>
      <family val="2"/>
      <scheme val="minor"/>
    </font>
    <font>
      <sz val="10"/>
      <color indexed="8"/>
      <name val="Calibri"/>
      <family val="2"/>
      <scheme val="minor"/>
    </font>
    <font>
      <b/>
      <sz val="10"/>
      <color indexed="8"/>
      <name val="Calibri"/>
      <family val="2"/>
      <scheme val="minor"/>
    </font>
    <font>
      <b/>
      <sz val="10"/>
      <color theme="0"/>
      <name val="Calibri"/>
      <family val="2"/>
      <scheme val="minor"/>
    </font>
    <font>
      <b/>
      <sz val="10"/>
      <color theme="1"/>
      <name val="Calibri"/>
      <family val="2"/>
      <scheme val="minor"/>
    </font>
    <font>
      <sz val="12"/>
      <color theme="1"/>
      <name val="Calibri"/>
      <family val="2"/>
      <scheme val="minor"/>
    </font>
  </fonts>
  <fills count="9">
    <fill>
      <patternFill patternType="none"/>
    </fill>
    <fill>
      <patternFill patternType="gray125"/>
    </fill>
    <fill>
      <patternFill patternType="solid">
        <fgColor rgb="FF00B0F0"/>
        <bgColor indexed="45"/>
      </patternFill>
    </fill>
    <fill>
      <patternFill patternType="solid">
        <fgColor theme="4" tint="0.79998168889431442"/>
        <bgColor indexed="64"/>
      </patternFill>
    </fill>
    <fill>
      <patternFill patternType="solid">
        <fgColor rgb="FF00B0F0"/>
        <bgColor indexed="64"/>
      </patternFill>
    </fill>
    <fill>
      <patternFill patternType="solid">
        <fgColor theme="0"/>
        <bgColor indexed="45"/>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s>
  <cellStyleXfs count="30">
    <xf numFmtId="0" fontId="0" fillId="0" borderId="0"/>
    <xf numFmtId="0" fontId="7" fillId="0" borderId="0" applyBorder="0" applyProtection="0"/>
    <xf numFmtId="9" fontId="8" fillId="0" borderId="0" applyFont="0" applyFill="0" applyBorder="0" applyAlignment="0" applyProtection="0"/>
    <xf numFmtId="0" fontId="9" fillId="0" borderId="0"/>
    <xf numFmtId="9" fontId="9" fillId="0" borderId="0" applyFont="0" applyFill="0" applyBorder="0" applyAlignment="0" applyProtection="0"/>
    <xf numFmtId="0" fontId="6" fillId="0" borderId="0"/>
    <xf numFmtId="0" fontId="5" fillId="0" borderId="0"/>
    <xf numFmtId="9" fontId="5" fillId="0" borderId="0" applyFont="0" applyFill="0" applyBorder="0" applyAlignment="0" applyProtection="0"/>
    <xf numFmtId="0" fontId="5" fillId="0" borderId="0"/>
    <xf numFmtId="0" fontId="4"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1" fontId="8"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41" fontId="8"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1" fontId="8" fillId="0" borderId="0" applyFont="0" applyFill="0" applyBorder="0" applyAlignment="0" applyProtection="0"/>
    <xf numFmtId="0" fontId="1" fillId="0" borderId="0"/>
  </cellStyleXfs>
  <cellXfs count="105">
    <xf numFmtId="0" fontId="0" fillId="0" borderId="0" xfId="0"/>
    <xf numFmtId="0" fontId="11" fillId="0" borderId="0" xfId="0" applyFont="1"/>
    <xf numFmtId="0" fontId="11" fillId="0" borderId="0" xfId="0" applyFont="1" applyAlignment="1">
      <alignment vertical="center"/>
    </xf>
    <xf numFmtId="0" fontId="14" fillId="4" borderId="6" xfId="17" applyFont="1" applyFill="1" applyBorder="1" applyAlignment="1">
      <alignment horizontal="center" vertical="center"/>
    </xf>
    <xf numFmtId="0" fontId="14" fillId="4" borderId="6" xfId="17"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6" xfId="0" applyFont="1" applyFill="1" applyBorder="1" applyAlignment="1">
      <alignment horizontal="center" vertical="center"/>
    </xf>
    <xf numFmtId="0" fontId="13" fillId="4" borderId="0" xfId="0" applyFont="1" applyFill="1" applyAlignment="1">
      <alignment horizontal="center" vertical="center"/>
    </xf>
    <xf numFmtId="0" fontId="11" fillId="0" borderId="17" xfId="0" applyFont="1" applyBorder="1" applyAlignment="1">
      <alignment horizontal="left" vertical="center" wrapText="1"/>
    </xf>
    <xf numFmtId="0" fontId="11" fillId="0" borderId="0" xfId="0" applyFont="1" applyAlignment="1">
      <alignment vertical="center" wrapText="1"/>
    </xf>
    <xf numFmtId="0" fontId="12" fillId="4" borderId="13" xfId="0" applyNumberFormat="1" applyFont="1" applyFill="1" applyBorder="1" applyAlignment="1">
      <alignment horizontal="center" vertical="center" wrapText="1"/>
    </xf>
    <xf numFmtId="0" fontId="12" fillId="4" borderId="13" xfId="0" applyNumberFormat="1" applyFont="1" applyFill="1" applyBorder="1" applyAlignment="1">
      <alignment horizontal="center" vertical="center"/>
    </xf>
    <xf numFmtId="0" fontId="10" fillId="0" borderId="6" xfId="0" applyNumberFormat="1" applyFont="1" applyFill="1" applyBorder="1" applyAlignment="1">
      <alignment vertical="center"/>
    </xf>
    <xf numFmtId="0" fontId="15" fillId="0" borderId="0" xfId="0" applyFont="1"/>
    <xf numFmtId="0" fontId="15" fillId="0" borderId="6" xfId="0" applyFont="1" applyBorder="1" applyAlignment="1">
      <alignment vertical="center"/>
    </xf>
    <xf numFmtId="0" fontId="16" fillId="6" borderId="6" xfId="0" applyFont="1" applyFill="1" applyBorder="1" applyAlignment="1">
      <alignment horizontal="center" vertical="center"/>
    </xf>
    <xf numFmtId="0" fontId="16" fillId="6" borderId="6" xfId="0" applyFont="1" applyFill="1" applyBorder="1" applyAlignment="1">
      <alignment horizontal="center" vertical="center" wrapText="1"/>
    </xf>
    <xf numFmtId="0" fontId="15" fillId="0" borderId="0" xfId="0" applyFont="1" applyAlignment="1">
      <alignment vertical="center"/>
    </xf>
    <xf numFmtId="0" fontId="15" fillId="0" borderId="1" xfId="0" applyFont="1" applyBorder="1"/>
    <xf numFmtId="0" fontId="15" fillId="0" borderId="2" xfId="0" applyFont="1" applyBorder="1"/>
    <xf numFmtId="0" fontId="15" fillId="0" borderId="3" xfId="0" applyFont="1" applyBorder="1"/>
    <xf numFmtId="0" fontId="15" fillId="0" borderId="16" xfId="0" applyFont="1" applyBorder="1"/>
    <xf numFmtId="0" fontId="15" fillId="0" borderId="0" xfId="0" applyFont="1" applyBorder="1"/>
    <xf numFmtId="0" fontId="16" fillId="7" borderId="0" xfId="0" applyFont="1" applyFill="1" applyBorder="1" applyAlignment="1">
      <alignment vertical="center"/>
    </xf>
    <xf numFmtId="0" fontId="15" fillId="0" borderId="4" xfId="0" applyFont="1" applyBorder="1"/>
    <xf numFmtId="0" fontId="16" fillId="0" borderId="6" xfId="0" applyNumberFormat="1" applyFont="1" applyBorder="1" applyAlignment="1">
      <alignment horizontal="center" vertical="center"/>
    </xf>
    <xf numFmtId="9" fontId="15" fillId="0" borderId="6" xfId="0" applyNumberFormat="1" applyFont="1" applyBorder="1" applyAlignment="1">
      <alignment horizontal="center" vertical="center"/>
    </xf>
    <xf numFmtId="9" fontId="16" fillId="0" borderId="6" xfId="0" applyNumberFormat="1" applyFont="1" applyBorder="1" applyAlignment="1">
      <alignment horizontal="center" vertical="center"/>
    </xf>
    <xf numFmtId="0" fontId="15" fillId="0" borderId="0" xfId="0" applyFont="1" applyBorder="1" applyAlignment="1"/>
    <xf numFmtId="9" fontId="15" fillId="0" borderId="6" xfId="2" applyFont="1" applyBorder="1" applyAlignment="1">
      <alignment horizontal="center" vertical="center"/>
    </xf>
    <xf numFmtId="0" fontId="16" fillId="3" borderId="6" xfId="0" applyNumberFormat="1" applyFont="1" applyFill="1" applyBorder="1" applyAlignment="1">
      <alignment horizontal="center" vertical="center" wrapText="1"/>
    </xf>
    <xf numFmtId="9" fontId="15" fillId="3" borderId="6" xfId="0" applyNumberFormat="1" applyFont="1" applyFill="1" applyBorder="1" applyAlignment="1">
      <alignment horizontal="center" vertical="center"/>
    </xf>
    <xf numFmtId="9" fontId="16" fillId="3" borderId="6" xfId="0" applyNumberFormat="1" applyFont="1" applyFill="1" applyBorder="1" applyAlignment="1">
      <alignment horizontal="center" vertical="center"/>
    </xf>
    <xf numFmtId="0" fontId="15" fillId="0" borderId="7" xfId="0" applyFont="1" applyBorder="1"/>
    <xf numFmtId="0" fontId="15" fillId="0" borderId="5" xfId="0" applyFont="1" applyBorder="1"/>
    <xf numFmtId="0" fontId="15" fillId="0" borderId="8" xfId="0" applyFont="1" applyBorder="1"/>
    <xf numFmtId="0" fontId="18" fillId="6" borderId="6" xfId="0" applyFont="1" applyFill="1" applyBorder="1" applyAlignment="1">
      <alignment horizontal="center" vertical="center"/>
    </xf>
    <xf numFmtId="0" fontId="16" fillId="0" borderId="15" xfId="0" applyNumberFormat="1" applyFont="1" applyBorder="1" applyAlignment="1">
      <alignment horizontal="center" vertical="center"/>
    </xf>
    <xf numFmtId="0" fontId="16" fillId="6" borderId="6" xfId="0" applyFont="1" applyFill="1" applyBorder="1" applyAlignment="1">
      <alignment horizontal="center" vertical="center"/>
    </xf>
    <xf numFmtId="0" fontId="15" fillId="7" borderId="0" xfId="0" applyFont="1" applyFill="1" applyBorder="1" applyAlignment="1">
      <alignment horizontal="center"/>
    </xf>
    <xf numFmtId="0" fontId="16" fillId="6" borderId="6" xfId="0" applyFont="1" applyFill="1" applyBorder="1" applyAlignment="1">
      <alignment horizontal="center" vertical="center" wrapText="1"/>
    </xf>
    <xf numFmtId="0" fontId="16" fillId="0" borderId="0" xfId="0" applyFont="1" applyFill="1" applyBorder="1" applyAlignment="1">
      <alignment horizontal="center" vertical="center"/>
    </xf>
    <xf numFmtId="0" fontId="15" fillId="0" borderId="0" xfId="0" applyFont="1" applyFill="1" applyBorder="1" applyAlignment="1">
      <alignment horizontal="center"/>
    </xf>
    <xf numFmtId="0" fontId="11" fillId="0" borderId="6" xfId="0" applyFont="1" applyBorder="1" applyAlignment="1">
      <alignment vertical="center"/>
    </xf>
    <xf numFmtId="9" fontId="11" fillId="0" borderId="6"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6" xfId="0" applyFont="1" applyBorder="1" applyAlignment="1">
      <alignment horizontal="center" vertical="center" wrapText="1"/>
    </xf>
    <xf numFmtId="0" fontId="16" fillId="6" borderId="6" xfId="0" applyFont="1" applyFill="1" applyBorder="1" applyAlignment="1">
      <alignment horizontal="center" vertical="center" wrapText="1"/>
    </xf>
    <xf numFmtId="0" fontId="16" fillId="6" borderId="6" xfId="0" applyFont="1" applyFill="1" applyBorder="1" applyAlignment="1">
      <alignment horizontal="center" vertical="center"/>
    </xf>
    <xf numFmtId="0" fontId="15" fillId="7" borderId="0" xfId="0" applyFont="1" applyFill="1" applyBorder="1" applyAlignment="1">
      <alignment horizontal="center"/>
    </xf>
    <xf numFmtId="0" fontId="15" fillId="7" borderId="9" xfId="0" applyFont="1" applyFill="1" applyBorder="1" applyAlignment="1">
      <alignment vertical="center" wrapText="1"/>
    </xf>
    <xf numFmtId="0" fontId="15" fillId="0" borderId="6" xfId="0" applyFont="1" applyBorder="1" applyAlignment="1">
      <alignment vertical="center" wrapText="1"/>
    </xf>
    <xf numFmtId="0" fontId="15" fillId="7" borderId="6" xfId="0" applyFont="1" applyFill="1" applyBorder="1" applyAlignment="1">
      <alignment vertical="center" wrapText="1"/>
    </xf>
    <xf numFmtId="0" fontId="16" fillId="6" borderId="6" xfId="0" applyFont="1" applyFill="1" applyBorder="1" applyAlignment="1">
      <alignment horizontal="center" vertical="center" wrapText="1"/>
    </xf>
    <xf numFmtId="0" fontId="16" fillId="6" borderId="6" xfId="0" applyFont="1" applyFill="1" applyBorder="1" applyAlignment="1">
      <alignment horizontal="center" vertical="center"/>
    </xf>
    <xf numFmtId="0" fontId="15" fillId="7" borderId="0" xfId="0" applyFont="1" applyFill="1" applyBorder="1" applyAlignment="1">
      <alignment horizontal="center"/>
    </xf>
    <xf numFmtId="0" fontId="10" fillId="7" borderId="0" xfId="0" applyFont="1" applyFill="1" applyAlignment="1">
      <alignment horizontal="center" vertical="center" wrapText="1"/>
    </xf>
    <xf numFmtId="9" fontId="11" fillId="0" borderId="0" xfId="0" applyNumberFormat="1" applyFont="1" applyAlignment="1">
      <alignment horizontal="center"/>
    </xf>
    <xf numFmtId="9" fontId="15" fillId="0" borderId="6" xfId="2" applyFont="1" applyBorder="1" applyAlignment="1">
      <alignment horizontal="center" vertical="center"/>
    </xf>
    <xf numFmtId="0" fontId="10" fillId="6" borderId="6" xfId="0" applyFont="1" applyFill="1" applyBorder="1" applyAlignment="1">
      <alignment horizontal="center" vertical="center"/>
    </xf>
    <xf numFmtId="0" fontId="19" fillId="7" borderId="6" xfId="0" applyFont="1" applyFill="1" applyBorder="1" applyAlignment="1">
      <alignment horizontal="center" vertical="center" wrapText="1"/>
    </xf>
    <xf numFmtId="0" fontId="19" fillId="7" borderId="6" xfId="0" applyFont="1" applyFill="1" applyBorder="1" applyAlignment="1">
      <alignment horizontal="left" vertical="center" wrapText="1"/>
    </xf>
    <xf numFmtId="9" fontId="11" fillId="0" borderId="6" xfId="2" applyFont="1" applyBorder="1" applyAlignment="1">
      <alignment horizontal="center" vertical="center"/>
    </xf>
    <xf numFmtId="0" fontId="11" fillId="7" borderId="6" xfId="0" applyFont="1" applyFill="1" applyBorder="1" applyAlignment="1">
      <alignment horizontal="center" vertical="center"/>
    </xf>
    <xf numFmtId="0" fontId="11" fillId="0" borderId="6" xfId="0" applyFont="1" applyBorder="1"/>
    <xf numFmtId="0" fontId="15" fillId="0" borderId="6" xfId="0" applyFont="1" applyBorder="1" applyAlignment="1">
      <alignment horizontal="justify" vertical="justify"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8" fillId="6" borderId="9" xfId="0" applyFont="1" applyFill="1" applyBorder="1" applyAlignment="1">
      <alignment horizontal="center" vertical="center"/>
    </xf>
    <xf numFmtId="0" fontId="18" fillId="6" borderId="10" xfId="0" applyFont="1" applyFill="1" applyBorder="1" applyAlignment="1">
      <alignment horizontal="center" vertical="center"/>
    </xf>
    <xf numFmtId="0" fontId="18" fillId="6" borderId="11" xfId="0" applyFont="1" applyFill="1" applyBorder="1" applyAlignment="1">
      <alignment horizontal="center" vertical="center"/>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6" fillId="6" borderId="6" xfId="0" applyFont="1" applyFill="1" applyBorder="1" applyAlignment="1">
      <alignment horizontal="center" vertical="center"/>
    </xf>
    <xf numFmtId="0" fontId="15" fillId="0" borderId="6" xfId="0" applyFont="1" applyBorder="1" applyAlignment="1">
      <alignment horizontal="center"/>
    </xf>
    <xf numFmtId="9" fontId="15" fillId="0" borderId="6" xfId="0" applyNumberFormat="1" applyFont="1" applyBorder="1" applyAlignment="1">
      <alignment horizontal="center" vertical="center"/>
    </xf>
    <xf numFmtId="0" fontId="15" fillId="0" borderId="6" xfId="0" applyFont="1" applyBorder="1" applyAlignment="1">
      <alignment horizontal="center" vertical="center"/>
    </xf>
    <xf numFmtId="0" fontId="15" fillId="0" borderId="6" xfId="0" applyFont="1" applyBorder="1" applyAlignment="1">
      <alignment horizontal="center" vertical="center" wrapText="1"/>
    </xf>
    <xf numFmtId="0" fontId="17" fillId="4" borderId="6" xfId="0" applyFont="1" applyFill="1" applyBorder="1" applyAlignment="1">
      <alignment horizontal="center" vertical="center"/>
    </xf>
    <xf numFmtId="0" fontId="16" fillId="6" borderId="9"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5" fillId="7" borderId="0" xfId="0" applyFont="1" applyFill="1" applyBorder="1" applyAlignment="1">
      <alignment horizontal="center"/>
    </xf>
    <xf numFmtId="9" fontId="15" fillId="7" borderId="9" xfId="0" applyNumberFormat="1"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0" borderId="6" xfId="0" applyNumberFormat="1" applyFont="1" applyFill="1" applyBorder="1" applyAlignment="1">
      <alignment horizontal="center" vertical="center"/>
    </xf>
    <xf numFmtId="0" fontId="15" fillId="0" borderId="12" xfId="0" applyNumberFormat="1" applyFont="1" applyFill="1" applyBorder="1" applyAlignment="1">
      <alignment horizontal="center" vertical="center"/>
    </xf>
    <xf numFmtId="0" fontId="15" fillId="0" borderId="14"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6" fillId="5" borderId="6" xfId="0" applyNumberFormat="1" applyFont="1" applyFill="1" applyBorder="1" applyAlignment="1">
      <alignment horizontal="center" vertical="center" wrapText="1"/>
    </xf>
    <xf numFmtId="0" fontId="16" fillId="0" borderId="6" xfId="0" applyNumberFormat="1" applyFont="1" applyFill="1" applyBorder="1" applyAlignment="1">
      <alignment horizontal="center" vertical="center" wrapText="1"/>
    </xf>
    <xf numFmtId="0" fontId="17" fillId="2" borderId="6" xfId="0" applyNumberFormat="1" applyFont="1" applyFill="1" applyBorder="1" applyAlignment="1">
      <alignment horizontal="center" vertical="center"/>
    </xf>
    <xf numFmtId="0" fontId="16" fillId="6" borderId="6" xfId="0" applyNumberFormat="1" applyFont="1" applyFill="1" applyBorder="1" applyAlignment="1">
      <alignment horizontal="center" vertical="center"/>
    </xf>
    <xf numFmtId="0" fontId="16" fillId="6" borderId="6" xfId="0" applyFont="1" applyFill="1" applyBorder="1" applyAlignment="1">
      <alignment horizontal="center" vertical="center" wrapText="1"/>
    </xf>
    <xf numFmtId="0" fontId="15" fillId="0" borderId="6" xfId="0" applyFont="1" applyBorder="1" applyAlignment="1">
      <alignment horizontal="left" vertical="center" wrapText="1"/>
    </xf>
    <xf numFmtId="0" fontId="15" fillId="0" borderId="6" xfId="0" applyFont="1" applyBorder="1" applyAlignment="1">
      <alignment horizontal="justify" vertical="justify" wrapText="1"/>
    </xf>
    <xf numFmtId="9" fontId="15" fillId="0" borderId="6" xfId="2"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9" fontId="15" fillId="0" borderId="6" xfId="0" applyNumberFormat="1" applyFont="1" applyBorder="1" applyAlignment="1">
      <alignment horizontal="center" vertical="center" wrapText="1"/>
    </xf>
    <xf numFmtId="0" fontId="12" fillId="8" borderId="6" xfId="0" applyFont="1" applyFill="1" applyBorder="1" applyAlignment="1">
      <alignment horizontal="center" vertical="center"/>
    </xf>
    <xf numFmtId="0" fontId="10" fillId="7" borderId="16" xfId="0" applyFont="1" applyFill="1" applyBorder="1" applyAlignment="1">
      <alignment horizontal="center" vertical="center" wrapText="1"/>
    </xf>
    <xf numFmtId="0" fontId="10" fillId="7" borderId="0" xfId="0" applyFont="1" applyFill="1" applyBorder="1" applyAlignment="1">
      <alignment horizontal="center" vertical="center" wrapText="1"/>
    </xf>
  </cellXfs>
  <cellStyles count="30">
    <cellStyle name="Millares [0] 2" xfId="15" xr:uid="{6A8483B9-ECBC-4059-B8C3-0DE74E4B4D58}"/>
    <cellStyle name="Millares [0] 3" xfId="24" xr:uid="{63988AE1-4273-4B6E-927C-C14832D17CE6}"/>
    <cellStyle name="Millares [0] 4" xfId="28" xr:uid="{286AC1EE-89AF-44E3-A7DA-0D9A8FAD2DB2}"/>
    <cellStyle name="Normal" xfId="0" builtinId="0"/>
    <cellStyle name="Normal 2" xfId="1" xr:uid="{00000000-0005-0000-0000-000001000000}"/>
    <cellStyle name="Normal 3" xfId="3" xr:uid="{F7758CCE-9F93-49F9-AF21-2B99E70CFA05}"/>
    <cellStyle name="Normal 4" xfId="6" xr:uid="{345AF293-9E7C-4982-97CE-D03E973C8590}"/>
    <cellStyle name="Normal 4 2" xfId="17" xr:uid="{E1AE85E8-B4FB-417A-9E19-4DEB55933FCA}"/>
    <cellStyle name="Normal 4 2 2" xfId="26" xr:uid="{72CA24E5-818B-434F-AA4A-C1481AA16E55}"/>
    <cellStyle name="Normal 4 2 3" xfId="29" xr:uid="{354A1256-490B-4D54-B8A1-6BBC8BE548EA}"/>
    <cellStyle name="Normal 4 3" xfId="11" xr:uid="{8EA7F038-9949-41C2-A581-742347DEF6F5}"/>
    <cellStyle name="Normal 4 4" xfId="20" xr:uid="{26B49FC9-110E-4CEC-956C-AF9891C48118}"/>
    <cellStyle name="Normal 5" xfId="5" xr:uid="{41D2F34F-163F-4753-8270-ACC4621C79C3}"/>
    <cellStyle name="Normal 5 2" xfId="8" xr:uid="{885A0DE5-A1C8-46BB-9B2C-5135E8BD8683}"/>
    <cellStyle name="Normal 5 2 2" xfId="13" xr:uid="{DB85A996-1F36-46DA-8C4C-A2847A040AE0}"/>
    <cellStyle name="Normal 5 2 3" xfId="22" xr:uid="{71D214C1-665D-4DFD-B2C4-1360BB5BD372}"/>
    <cellStyle name="Normal 5 3" xfId="10" xr:uid="{54594AA7-9BEA-42C0-AE3B-5C9679164DE0}"/>
    <cellStyle name="Normal 5 4" xfId="19" xr:uid="{54BE5440-ED9E-4A6A-B538-1F5074FC3CE4}"/>
    <cellStyle name="Normal 6" xfId="9" xr:uid="{A224C17C-F198-41C1-8CE5-4E0CBE33BD81}"/>
    <cellStyle name="Normal 6 2" xfId="16" xr:uid="{7028E6F8-E0C9-4C57-9D44-6BF61FA90FA6}"/>
    <cellStyle name="Normal 6 2 2" xfId="25" xr:uid="{64053D12-530C-4327-B732-C640211C1646}"/>
    <cellStyle name="Normal 6 3" xfId="14" xr:uid="{3161B6E8-B281-4DF4-9179-FD5F60AED656}"/>
    <cellStyle name="Normal 6 4" xfId="23" xr:uid="{DF15C249-8618-4D38-B988-F58772F7D4EE}"/>
    <cellStyle name="Porcentaje" xfId="2" builtinId="5"/>
    <cellStyle name="Porcentaje 2" xfId="4" xr:uid="{44D2852C-D7CB-4F2E-92A1-0BB6E21F600F}"/>
    <cellStyle name="Porcentaje 3" xfId="7" xr:uid="{23A88524-4B36-46DC-9CDD-EF35CD4EBA67}"/>
    <cellStyle name="Porcentaje 3 2" xfId="18" xr:uid="{14AAA4A5-266B-42C6-BBD5-3031CD948D92}"/>
    <cellStyle name="Porcentaje 3 2 2" xfId="27" xr:uid="{2E117AC9-E078-48DB-A131-7BCD0344577E}"/>
    <cellStyle name="Porcentaje 3 3" xfId="12" xr:uid="{DDF6849B-1CD4-4E53-B5C3-C39809C7DDCA}"/>
    <cellStyle name="Porcentaje 3 4" xfId="21" xr:uid="{7A377E93-E562-41D4-8F54-4A91A5F1471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'PAII-31_TH'!$E$15</c:f>
              <c:strCache>
                <c:ptCount val="1"/>
                <c:pt idx="0">
                  <c:v>Ejecutado</c:v>
                </c:pt>
              </c:strCache>
            </c:strRef>
          </c:tx>
          <c:spPr>
            <a:solidFill>
              <a:srgbClr val="00B0F0"/>
            </a:solidFill>
            <a:ln>
              <a:noFill/>
            </a:ln>
            <a:effectLst/>
          </c:spPr>
          <c:invertIfNegative val="0"/>
          <c:cat>
            <c:strRef>
              <c:f>'PAII-31_TH'!$C$16:$C$19</c:f>
              <c:strCache>
                <c:ptCount val="4"/>
                <c:pt idx="0">
                  <c:v>ENE - MAR</c:v>
                </c:pt>
                <c:pt idx="1">
                  <c:v>ABR - JUN</c:v>
                </c:pt>
                <c:pt idx="2">
                  <c:v>JUL - SEPT</c:v>
                </c:pt>
                <c:pt idx="3">
                  <c:v>OCT - DIC</c:v>
                </c:pt>
              </c:strCache>
            </c:strRef>
          </c:cat>
          <c:val>
            <c:numRef>
              <c:f>'PAII-31_TH'!$E$16:$E$19</c:f>
              <c:numCache>
                <c:formatCode>0%</c:formatCode>
                <c:ptCount val="4"/>
                <c:pt idx="0">
                  <c:v>0.05</c:v>
                </c:pt>
                <c:pt idx="1">
                  <c:v>0</c:v>
                </c:pt>
                <c:pt idx="2">
                  <c:v>0</c:v>
                </c:pt>
                <c:pt idx="3">
                  <c:v>0</c:v>
                </c:pt>
              </c:numCache>
            </c:numRef>
          </c:val>
          <c:extLst>
            <c:ext xmlns:c16="http://schemas.microsoft.com/office/drawing/2014/chart" uri="{C3380CC4-5D6E-409C-BE32-E72D297353CC}">
              <c16:uniqueId val="{00000001-003F-4DE7-ABB2-7F98ADCA00E2}"/>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'PAII-31_TH'!$D$15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'PAII-31_TH'!$C$16:$C$19</c:f>
              <c:strCache>
                <c:ptCount val="4"/>
                <c:pt idx="0">
                  <c:v>ENE - MAR</c:v>
                </c:pt>
                <c:pt idx="1">
                  <c:v>ABR - JUN</c:v>
                </c:pt>
                <c:pt idx="2">
                  <c:v>JUL - SEPT</c:v>
                </c:pt>
                <c:pt idx="3">
                  <c:v>OCT - DIC</c:v>
                </c:pt>
              </c:strCache>
            </c:strRef>
          </c:cat>
          <c:val>
            <c:numRef>
              <c:f>'PAII-31_TH'!$D$16:$D$19</c:f>
              <c:numCache>
                <c:formatCode>0%</c:formatCode>
                <c:ptCount val="4"/>
                <c:pt idx="0">
                  <c:v>0.05</c:v>
                </c:pt>
                <c:pt idx="1">
                  <c:v>0.15</c:v>
                </c:pt>
                <c:pt idx="2">
                  <c:v>0</c:v>
                </c:pt>
                <c:pt idx="3">
                  <c:v>0.7</c:v>
                </c:pt>
              </c:numCache>
            </c:numRef>
          </c:val>
          <c:smooth val="0"/>
          <c:extLst>
            <c:ext xmlns:c16="http://schemas.microsoft.com/office/drawing/2014/chart" uri="{C3380CC4-5D6E-409C-BE32-E72D297353CC}">
              <c16:uniqueId val="{00000000-003F-4DE7-ABB2-7F98ADCA00E2}"/>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'PAII-31_TH'!$C$20</c:f>
              <c:strCache>
                <c:ptCount val="1"/>
                <c:pt idx="0">
                  <c:v>Ejec/Prog
Vigencia</c:v>
                </c:pt>
              </c:strCache>
            </c:strRef>
          </c:cat>
          <c:val>
            <c:numRef>
              <c:f>'PAII-31_TH'!$D$20</c:f>
              <c:numCache>
                <c:formatCode>0%</c:formatCode>
                <c:ptCount val="1"/>
                <c:pt idx="0">
                  <c:v>0.89999999999999991</c:v>
                </c:pt>
              </c:numCache>
            </c:numRef>
          </c:val>
          <c:extLst>
            <c:ext xmlns:c16="http://schemas.microsoft.com/office/drawing/2014/chart" uri="{C3380CC4-5D6E-409C-BE32-E72D297353CC}">
              <c16:uniqueId val="{00000000-6074-4FD2-87F2-D4332D5601C2}"/>
            </c:ext>
          </c:extLst>
        </c:ser>
        <c:ser>
          <c:idx val="1"/>
          <c:order val="1"/>
          <c:spPr>
            <a:solidFill>
              <a:schemeClr val="accent2"/>
            </a:solidFill>
            <a:ln>
              <a:noFill/>
            </a:ln>
            <a:effectLst/>
          </c:spPr>
          <c:invertIfNegative val="0"/>
          <c:cat>
            <c:strRef>
              <c:f>'PAII-31_TH'!$C$20</c:f>
              <c:strCache>
                <c:ptCount val="1"/>
                <c:pt idx="0">
                  <c:v>Ejec/Prog
Vigencia</c:v>
                </c:pt>
              </c:strCache>
            </c:strRef>
          </c:cat>
          <c:val>
            <c:numRef>
              <c:f>'PAII-31_TH'!$E$20</c:f>
              <c:numCache>
                <c:formatCode>0%</c:formatCode>
                <c:ptCount val="1"/>
                <c:pt idx="0">
                  <c:v>0.05</c:v>
                </c:pt>
              </c:numCache>
            </c:numRef>
          </c:val>
          <c:extLst>
            <c:ext xmlns:c16="http://schemas.microsoft.com/office/drawing/2014/chart" uri="{C3380CC4-5D6E-409C-BE32-E72D297353CC}">
              <c16:uniqueId val="{00000001-6074-4FD2-87F2-D4332D5601C2}"/>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'PAII-32_TH'!$E$15</c:f>
              <c:strCache>
                <c:ptCount val="1"/>
                <c:pt idx="0">
                  <c:v>Ejecutado</c:v>
                </c:pt>
              </c:strCache>
            </c:strRef>
          </c:tx>
          <c:spPr>
            <a:solidFill>
              <a:srgbClr val="00B0F0"/>
            </a:solidFill>
            <a:ln>
              <a:noFill/>
            </a:ln>
            <a:effectLst/>
          </c:spPr>
          <c:invertIfNegative val="0"/>
          <c:cat>
            <c:strRef>
              <c:f>'PAII-31_TH'!$C$16:$C$19</c:f>
              <c:strCache>
                <c:ptCount val="4"/>
                <c:pt idx="0">
                  <c:v>ENE - MAR</c:v>
                </c:pt>
                <c:pt idx="1">
                  <c:v>ABR - JUN</c:v>
                </c:pt>
                <c:pt idx="2">
                  <c:v>JUL - SEPT</c:v>
                </c:pt>
                <c:pt idx="3">
                  <c:v>OCT - DIC</c:v>
                </c:pt>
              </c:strCache>
            </c:strRef>
          </c:cat>
          <c:val>
            <c:numRef>
              <c:f>'PAII-32_TH'!$E$16:$E$19</c:f>
              <c:numCache>
                <c:formatCode>0%</c:formatCode>
                <c:ptCount val="4"/>
                <c:pt idx="0">
                  <c:v>0</c:v>
                </c:pt>
                <c:pt idx="1">
                  <c:v>0</c:v>
                </c:pt>
                <c:pt idx="2">
                  <c:v>0</c:v>
                </c:pt>
                <c:pt idx="3">
                  <c:v>0</c:v>
                </c:pt>
              </c:numCache>
            </c:numRef>
          </c:val>
          <c:extLst>
            <c:ext xmlns:c16="http://schemas.microsoft.com/office/drawing/2014/chart" uri="{C3380CC4-5D6E-409C-BE32-E72D297353CC}">
              <c16:uniqueId val="{00000000-2B03-4BBC-9E9F-A82AC961CDE5}"/>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'PAII-32_TH'!$D$15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'PAII-32_TH'!$C$16:$C$19</c:f>
              <c:strCache>
                <c:ptCount val="4"/>
                <c:pt idx="0">
                  <c:v>ENE - MAR</c:v>
                </c:pt>
                <c:pt idx="1">
                  <c:v>ABR - JUN</c:v>
                </c:pt>
                <c:pt idx="2">
                  <c:v>JUL - SEPT</c:v>
                </c:pt>
                <c:pt idx="3">
                  <c:v>OCT - DIC</c:v>
                </c:pt>
              </c:strCache>
            </c:strRef>
          </c:cat>
          <c:val>
            <c:numRef>
              <c:f>'PAII-32_TH'!$D$16:$D$19</c:f>
              <c:numCache>
                <c:formatCode>0%</c:formatCode>
                <c:ptCount val="4"/>
                <c:pt idx="0">
                  <c:v>0</c:v>
                </c:pt>
                <c:pt idx="1">
                  <c:v>0</c:v>
                </c:pt>
                <c:pt idx="2">
                  <c:v>0.35</c:v>
                </c:pt>
                <c:pt idx="3">
                  <c:v>0.35</c:v>
                </c:pt>
              </c:numCache>
            </c:numRef>
          </c:val>
          <c:smooth val="0"/>
          <c:extLst>
            <c:ext xmlns:c16="http://schemas.microsoft.com/office/drawing/2014/chart" uri="{C3380CC4-5D6E-409C-BE32-E72D297353CC}">
              <c16:uniqueId val="{00000001-2B03-4BBC-9E9F-A82AC961CDE5}"/>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'PAII-31_TH'!$C$20</c:f>
              <c:strCache>
                <c:ptCount val="1"/>
                <c:pt idx="0">
                  <c:v>Ejec/Prog
Vigencia</c:v>
                </c:pt>
              </c:strCache>
            </c:strRef>
          </c:cat>
          <c:val>
            <c:numRef>
              <c:f>'PAII-31_TH'!$D$20</c:f>
              <c:numCache>
                <c:formatCode>0%</c:formatCode>
                <c:ptCount val="1"/>
                <c:pt idx="0">
                  <c:v>0.89999999999999991</c:v>
                </c:pt>
              </c:numCache>
            </c:numRef>
          </c:val>
          <c:extLst>
            <c:ext xmlns:c16="http://schemas.microsoft.com/office/drawing/2014/chart" uri="{C3380CC4-5D6E-409C-BE32-E72D297353CC}">
              <c16:uniqueId val="{00000000-B409-45BF-8D99-880D5393A442}"/>
            </c:ext>
          </c:extLst>
        </c:ser>
        <c:ser>
          <c:idx val="1"/>
          <c:order val="1"/>
          <c:spPr>
            <a:solidFill>
              <a:schemeClr val="accent2"/>
            </a:solidFill>
            <a:ln>
              <a:noFill/>
            </a:ln>
            <a:effectLst/>
          </c:spPr>
          <c:invertIfNegative val="0"/>
          <c:cat>
            <c:strRef>
              <c:f>'PAII-31_TH'!$C$20</c:f>
              <c:strCache>
                <c:ptCount val="1"/>
                <c:pt idx="0">
                  <c:v>Ejec/Prog
Vigencia</c:v>
                </c:pt>
              </c:strCache>
            </c:strRef>
          </c:cat>
          <c:val>
            <c:numRef>
              <c:f>'PAII-31_TH'!$E$20</c:f>
              <c:numCache>
                <c:formatCode>0%</c:formatCode>
                <c:ptCount val="1"/>
                <c:pt idx="0">
                  <c:v>0.05</c:v>
                </c:pt>
              </c:numCache>
            </c:numRef>
          </c:val>
          <c:extLst>
            <c:ext xmlns:c16="http://schemas.microsoft.com/office/drawing/2014/chart" uri="{C3380CC4-5D6E-409C-BE32-E72D297353CC}">
              <c16:uniqueId val="{00000001-B409-45BF-8D99-880D5393A442}"/>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'PAII-33_TH'!$E$15</c:f>
              <c:strCache>
                <c:ptCount val="1"/>
                <c:pt idx="0">
                  <c:v>Ejecutado</c:v>
                </c:pt>
              </c:strCache>
            </c:strRef>
          </c:tx>
          <c:spPr>
            <a:solidFill>
              <a:srgbClr val="00B0F0"/>
            </a:solidFill>
            <a:ln>
              <a:noFill/>
            </a:ln>
            <a:effectLst/>
          </c:spPr>
          <c:invertIfNegative val="0"/>
          <c:cat>
            <c:strRef>
              <c:f>'PAII-31_TH'!$C$16:$C$19</c:f>
              <c:strCache>
                <c:ptCount val="4"/>
                <c:pt idx="0">
                  <c:v>ENE - MAR</c:v>
                </c:pt>
                <c:pt idx="1">
                  <c:v>ABR - JUN</c:v>
                </c:pt>
                <c:pt idx="2">
                  <c:v>JUL - SEPT</c:v>
                </c:pt>
                <c:pt idx="3">
                  <c:v>OCT - DIC</c:v>
                </c:pt>
              </c:strCache>
            </c:strRef>
          </c:cat>
          <c:val>
            <c:numRef>
              <c:f>'PAII-33_TH'!$E$16:$E$19</c:f>
              <c:numCache>
                <c:formatCode>0%</c:formatCode>
                <c:ptCount val="4"/>
                <c:pt idx="0">
                  <c:v>0</c:v>
                </c:pt>
                <c:pt idx="1">
                  <c:v>0</c:v>
                </c:pt>
                <c:pt idx="2">
                  <c:v>0</c:v>
                </c:pt>
                <c:pt idx="3">
                  <c:v>0</c:v>
                </c:pt>
              </c:numCache>
            </c:numRef>
          </c:val>
          <c:extLst>
            <c:ext xmlns:c16="http://schemas.microsoft.com/office/drawing/2014/chart" uri="{C3380CC4-5D6E-409C-BE32-E72D297353CC}">
              <c16:uniqueId val="{00000000-8C25-4079-8B9D-7806C2A1A1FE}"/>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'PAII-33_TH'!$D$15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'PAII-33_TH'!$C$16:$C$19</c:f>
              <c:strCache>
                <c:ptCount val="4"/>
                <c:pt idx="0">
                  <c:v>ENE - MAR</c:v>
                </c:pt>
                <c:pt idx="1">
                  <c:v>ABR - JUN</c:v>
                </c:pt>
                <c:pt idx="2">
                  <c:v>JUL - SEPT</c:v>
                </c:pt>
                <c:pt idx="3">
                  <c:v>OCT - DIC</c:v>
                </c:pt>
              </c:strCache>
            </c:strRef>
          </c:cat>
          <c:val>
            <c:numRef>
              <c:f>'PAII-33_TH'!$D$16:$D$19</c:f>
              <c:numCache>
                <c:formatCode>0%</c:formatCode>
                <c:ptCount val="4"/>
                <c:pt idx="0">
                  <c:v>0</c:v>
                </c:pt>
                <c:pt idx="1">
                  <c:v>0</c:v>
                </c:pt>
                <c:pt idx="2">
                  <c:v>0.45</c:v>
                </c:pt>
                <c:pt idx="3">
                  <c:v>0.45</c:v>
                </c:pt>
              </c:numCache>
            </c:numRef>
          </c:val>
          <c:smooth val="0"/>
          <c:extLst>
            <c:ext xmlns:c16="http://schemas.microsoft.com/office/drawing/2014/chart" uri="{C3380CC4-5D6E-409C-BE32-E72D297353CC}">
              <c16:uniqueId val="{00000001-8C25-4079-8B9D-7806C2A1A1FE}"/>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'PAII-31_TH'!$C$20</c:f>
              <c:strCache>
                <c:ptCount val="1"/>
                <c:pt idx="0">
                  <c:v>Ejec/Prog
Vigencia</c:v>
                </c:pt>
              </c:strCache>
            </c:strRef>
          </c:cat>
          <c:val>
            <c:numRef>
              <c:f>'PAII-31_TH'!$D$20</c:f>
              <c:numCache>
                <c:formatCode>0%</c:formatCode>
                <c:ptCount val="1"/>
                <c:pt idx="0">
                  <c:v>0.89999999999999991</c:v>
                </c:pt>
              </c:numCache>
            </c:numRef>
          </c:val>
          <c:extLst>
            <c:ext xmlns:c16="http://schemas.microsoft.com/office/drawing/2014/chart" uri="{C3380CC4-5D6E-409C-BE32-E72D297353CC}">
              <c16:uniqueId val="{00000000-A1FB-463A-ABD8-84D9E207030B}"/>
            </c:ext>
          </c:extLst>
        </c:ser>
        <c:ser>
          <c:idx val="1"/>
          <c:order val="1"/>
          <c:spPr>
            <a:solidFill>
              <a:schemeClr val="accent2"/>
            </a:solidFill>
            <a:ln>
              <a:noFill/>
            </a:ln>
            <a:effectLst/>
          </c:spPr>
          <c:invertIfNegative val="0"/>
          <c:cat>
            <c:strRef>
              <c:f>'PAII-31_TH'!$C$20</c:f>
              <c:strCache>
                <c:ptCount val="1"/>
                <c:pt idx="0">
                  <c:v>Ejec/Prog
Vigencia</c:v>
                </c:pt>
              </c:strCache>
            </c:strRef>
          </c:cat>
          <c:val>
            <c:numRef>
              <c:f>'PAII-31_TH'!$E$20</c:f>
              <c:numCache>
                <c:formatCode>0%</c:formatCode>
                <c:ptCount val="1"/>
                <c:pt idx="0">
                  <c:v>0.05</c:v>
                </c:pt>
              </c:numCache>
            </c:numRef>
          </c:val>
          <c:extLst>
            <c:ext xmlns:c16="http://schemas.microsoft.com/office/drawing/2014/chart" uri="{C3380CC4-5D6E-409C-BE32-E72D297353CC}">
              <c16:uniqueId val="{00000001-A1FB-463A-ABD8-84D9E207030B}"/>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'PAII-34_TH'!$E$15</c:f>
              <c:strCache>
                <c:ptCount val="1"/>
                <c:pt idx="0">
                  <c:v>Ejecutado</c:v>
                </c:pt>
              </c:strCache>
            </c:strRef>
          </c:tx>
          <c:spPr>
            <a:solidFill>
              <a:srgbClr val="00B0F0"/>
            </a:solidFill>
            <a:ln>
              <a:noFill/>
            </a:ln>
            <a:effectLst/>
          </c:spPr>
          <c:invertIfNegative val="0"/>
          <c:cat>
            <c:strRef>
              <c:f>'PAII-34_TH'!$C$16:$C$19</c:f>
              <c:strCache>
                <c:ptCount val="4"/>
                <c:pt idx="0">
                  <c:v>ENE - MAR</c:v>
                </c:pt>
                <c:pt idx="1">
                  <c:v>ABR - JUN</c:v>
                </c:pt>
                <c:pt idx="2">
                  <c:v>JUL - SEPT</c:v>
                </c:pt>
                <c:pt idx="3">
                  <c:v>OCT - DIC</c:v>
                </c:pt>
              </c:strCache>
            </c:strRef>
          </c:cat>
          <c:val>
            <c:numRef>
              <c:f>'PAII-34_TH'!$E$16:$E$19</c:f>
              <c:numCache>
                <c:formatCode>0%</c:formatCode>
                <c:ptCount val="4"/>
                <c:pt idx="0">
                  <c:v>0.1</c:v>
                </c:pt>
                <c:pt idx="1">
                  <c:v>0</c:v>
                </c:pt>
                <c:pt idx="2">
                  <c:v>0</c:v>
                </c:pt>
                <c:pt idx="3">
                  <c:v>0</c:v>
                </c:pt>
              </c:numCache>
            </c:numRef>
          </c:val>
          <c:extLst>
            <c:ext xmlns:c16="http://schemas.microsoft.com/office/drawing/2014/chart" uri="{C3380CC4-5D6E-409C-BE32-E72D297353CC}">
              <c16:uniqueId val="{00000000-C71F-4FAC-89AE-C8B9DFAA7A33}"/>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'PAII-34_TH'!$D$15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22-4729-AA56-8DEECFD2AE58}"/>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22-4729-AA56-8DEECFD2AE5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22-4729-AA56-8DEECFD2AE5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522-4729-AA56-8DEECFD2AE5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'PAII-34_TH'!$C$16:$C$19</c:f>
              <c:strCache>
                <c:ptCount val="4"/>
                <c:pt idx="0">
                  <c:v>ENE - MAR</c:v>
                </c:pt>
                <c:pt idx="1">
                  <c:v>ABR - JUN</c:v>
                </c:pt>
                <c:pt idx="2">
                  <c:v>JUL - SEPT</c:v>
                </c:pt>
                <c:pt idx="3">
                  <c:v>OCT - DIC</c:v>
                </c:pt>
              </c:strCache>
            </c:strRef>
          </c:cat>
          <c:val>
            <c:numRef>
              <c:f>'PAII-34_TH'!$D$16:$D$19</c:f>
              <c:numCache>
                <c:formatCode>0%</c:formatCode>
                <c:ptCount val="4"/>
                <c:pt idx="0">
                  <c:v>0.1</c:v>
                </c:pt>
                <c:pt idx="1">
                  <c:v>0.15</c:v>
                </c:pt>
                <c:pt idx="2">
                  <c:v>0.35</c:v>
                </c:pt>
                <c:pt idx="3">
                  <c:v>0.35</c:v>
                </c:pt>
              </c:numCache>
            </c:numRef>
          </c:val>
          <c:smooth val="0"/>
          <c:extLst>
            <c:ext xmlns:c16="http://schemas.microsoft.com/office/drawing/2014/chart" uri="{C3380CC4-5D6E-409C-BE32-E72D297353CC}">
              <c16:uniqueId val="{00000001-C71F-4FAC-89AE-C8B9DFAA7A33}"/>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'PAII-34_TH'!$C$20</c:f>
              <c:strCache>
                <c:ptCount val="1"/>
                <c:pt idx="0">
                  <c:v>Ejec/Prog
Vigencia</c:v>
                </c:pt>
              </c:strCache>
            </c:strRef>
          </c:cat>
          <c:val>
            <c:numRef>
              <c:f>'PAII-34_TH'!$D$20</c:f>
              <c:numCache>
                <c:formatCode>0%</c:formatCode>
                <c:ptCount val="1"/>
                <c:pt idx="0">
                  <c:v>0.95</c:v>
                </c:pt>
              </c:numCache>
            </c:numRef>
          </c:val>
          <c:extLst>
            <c:ext xmlns:c16="http://schemas.microsoft.com/office/drawing/2014/chart" uri="{C3380CC4-5D6E-409C-BE32-E72D297353CC}">
              <c16:uniqueId val="{00000000-8D57-4BA7-A795-CA53B45175A3}"/>
            </c:ext>
          </c:extLst>
        </c:ser>
        <c:ser>
          <c:idx val="1"/>
          <c:order val="1"/>
          <c:spPr>
            <a:solidFill>
              <a:schemeClr val="accent2"/>
            </a:solidFill>
            <a:ln>
              <a:noFill/>
            </a:ln>
            <a:effectLst/>
          </c:spPr>
          <c:invertIfNegative val="0"/>
          <c:cat>
            <c:strRef>
              <c:f>'PAII-34_TH'!$C$20</c:f>
              <c:strCache>
                <c:ptCount val="1"/>
                <c:pt idx="0">
                  <c:v>Ejec/Prog
Vigencia</c:v>
                </c:pt>
              </c:strCache>
            </c:strRef>
          </c:cat>
          <c:val>
            <c:numRef>
              <c:f>'PAII-34_TH'!$E$20</c:f>
              <c:numCache>
                <c:formatCode>0%</c:formatCode>
                <c:ptCount val="1"/>
                <c:pt idx="0">
                  <c:v>0.1</c:v>
                </c:pt>
              </c:numCache>
            </c:numRef>
          </c:val>
          <c:extLst>
            <c:ext xmlns:c16="http://schemas.microsoft.com/office/drawing/2014/chart" uri="{C3380CC4-5D6E-409C-BE32-E72D297353CC}">
              <c16:uniqueId val="{00000001-8D57-4BA7-A795-CA53B45175A3}"/>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 Id="rId4"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png"/><Relationship Id="rId4"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pn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137312</xdr:colOff>
      <xdr:row>1</xdr:row>
      <xdr:rowOff>166952</xdr:rowOff>
    </xdr:from>
    <xdr:to>
      <xdr:col>1</xdr:col>
      <xdr:colOff>895350</xdr:colOff>
      <xdr:row>3</xdr:row>
      <xdr:rowOff>219075</xdr:rowOff>
    </xdr:to>
    <xdr:pic>
      <xdr:nvPicPr>
        <xdr:cNvPr id="2" name="Imagen 1">
          <a:extLst>
            <a:ext uri="{FF2B5EF4-FFF2-40B4-BE49-F238E27FC236}">
              <a16:creationId xmlns:a16="http://schemas.microsoft.com/office/drawing/2014/main" id="{5C946803-F358-43F7-961D-102489E7CAD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70662" y="195527"/>
          <a:ext cx="758038" cy="776023"/>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7" name="Gráfico 6">
          <a:extLst>
            <a:ext uri="{FF2B5EF4-FFF2-40B4-BE49-F238E27FC236}">
              <a16:creationId xmlns:a16="http://schemas.microsoft.com/office/drawing/2014/main" id="{7D801106-9838-4209-A3C8-DE767CF170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8" name="CuadroTexto 7">
          <a:extLst>
            <a:ext uri="{FF2B5EF4-FFF2-40B4-BE49-F238E27FC236}">
              <a16:creationId xmlns:a16="http://schemas.microsoft.com/office/drawing/2014/main" id="{D41EAD72-36CA-404C-81B5-4831FEE70B1A}"/>
            </a:ext>
          </a:extLst>
        </xdr:cNvPr>
        <xdr:cNvSpPr txBox="1"/>
      </xdr:nvSpPr>
      <xdr:spPr>
        <a:xfrm>
          <a:off x="13612245" y="3803196"/>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9" name="CuadroTexto 8">
          <a:extLst>
            <a:ext uri="{FF2B5EF4-FFF2-40B4-BE49-F238E27FC236}">
              <a16:creationId xmlns:a16="http://schemas.microsoft.com/office/drawing/2014/main" id="{263CDD82-66A9-4CC2-B31D-93EBD4B3A7A5}"/>
            </a:ext>
          </a:extLst>
        </xdr:cNvPr>
        <xdr:cNvSpPr txBox="1"/>
      </xdr:nvSpPr>
      <xdr:spPr>
        <a:xfrm>
          <a:off x="13774020" y="3984435"/>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11" name="Gráfico 10">
          <a:extLst>
            <a:ext uri="{FF2B5EF4-FFF2-40B4-BE49-F238E27FC236}">
              <a16:creationId xmlns:a16="http://schemas.microsoft.com/office/drawing/2014/main" id="{9A54369D-5438-4583-9272-DA8DEE88CE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213179</xdr:colOff>
      <xdr:row>1</xdr:row>
      <xdr:rowOff>154214</xdr:rowOff>
    </xdr:from>
    <xdr:to>
      <xdr:col>24</xdr:col>
      <xdr:colOff>1084035</xdr:colOff>
      <xdr:row>3</xdr:row>
      <xdr:rowOff>263072</xdr:rowOff>
    </xdr:to>
    <xdr:pic>
      <xdr:nvPicPr>
        <xdr:cNvPr id="10" name="Imagen 9">
          <a:extLst>
            <a:ext uri="{FF2B5EF4-FFF2-40B4-BE49-F238E27FC236}">
              <a16:creationId xmlns:a16="http://schemas.microsoft.com/office/drawing/2014/main" id="{31A72E60-45C1-42EB-8470-2F0CAC6EDFCA}"/>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548804" y="185964"/>
          <a:ext cx="870856" cy="83910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127787</xdr:colOff>
      <xdr:row>1</xdr:row>
      <xdr:rowOff>104775</xdr:rowOff>
    </xdr:from>
    <xdr:to>
      <xdr:col>1</xdr:col>
      <xdr:colOff>914400</xdr:colOff>
      <xdr:row>3</xdr:row>
      <xdr:rowOff>247651</xdr:rowOff>
    </xdr:to>
    <xdr:pic>
      <xdr:nvPicPr>
        <xdr:cNvPr id="2" name="Imagen 1">
          <a:extLst>
            <a:ext uri="{FF2B5EF4-FFF2-40B4-BE49-F238E27FC236}">
              <a16:creationId xmlns:a16="http://schemas.microsoft.com/office/drawing/2014/main" id="{8896549D-25D9-4ADE-ADFA-5868D4187F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61137" y="133350"/>
          <a:ext cx="786613" cy="866776"/>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60D9D80F-19A6-44A2-BA41-57EE11225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B0167A6C-08EC-4920-9E1B-649F67D85BD0}"/>
            </a:ext>
          </a:extLst>
        </xdr:cNvPr>
        <xdr:cNvSpPr txBox="1"/>
      </xdr:nvSpPr>
      <xdr:spPr>
        <a:xfrm>
          <a:off x="13104699" y="378822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7146DC18-5532-48E2-AC69-91D10B8D9768}"/>
            </a:ext>
          </a:extLst>
        </xdr:cNvPr>
        <xdr:cNvSpPr txBox="1"/>
      </xdr:nvSpPr>
      <xdr:spPr>
        <a:xfrm>
          <a:off x="13266474" y="397491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2F9CFB8D-862D-4031-8C19-6753E47E0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117928</xdr:colOff>
      <xdr:row>1</xdr:row>
      <xdr:rowOff>106590</xdr:rowOff>
    </xdr:from>
    <xdr:to>
      <xdr:col>24</xdr:col>
      <xdr:colOff>1162049</xdr:colOff>
      <xdr:row>3</xdr:row>
      <xdr:rowOff>266700</xdr:rowOff>
    </xdr:to>
    <xdr:pic>
      <xdr:nvPicPr>
        <xdr:cNvPr id="7" name="Imagen 6">
          <a:extLst>
            <a:ext uri="{FF2B5EF4-FFF2-40B4-BE49-F238E27FC236}">
              <a16:creationId xmlns:a16="http://schemas.microsoft.com/office/drawing/2014/main" id="{B941564E-5467-4F43-BB6C-50FE992C5949}"/>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501178" y="135165"/>
          <a:ext cx="1044121" cy="88401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99211</xdr:colOff>
      <xdr:row>1</xdr:row>
      <xdr:rowOff>100278</xdr:rowOff>
    </xdr:from>
    <xdr:to>
      <xdr:col>1</xdr:col>
      <xdr:colOff>904874</xdr:colOff>
      <xdr:row>3</xdr:row>
      <xdr:rowOff>200026</xdr:rowOff>
    </xdr:to>
    <xdr:pic>
      <xdr:nvPicPr>
        <xdr:cNvPr id="2" name="Imagen 1">
          <a:extLst>
            <a:ext uri="{FF2B5EF4-FFF2-40B4-BE49-F238E27FC236}">
              <a16:creationId xmlns:a16="http://schemas.microsoft.com/office/drawing/2014/main" id="{8268172F-15F7-4B90-9640-0CCC828AB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32561" y="128853"/>
          <a:ext cx="805663" cy="823648"/>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5E2E4B88-E6F9-42A8-9AC0-C55E1CE4A2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C90C6FF5-4FE9-45F4-A2C3-4D4173404B81}"/>
            </a:ext>
          </a:extLst>
        </xdr:cNvPr>
        <xdr:cNvSpPr txBox="1"/>
      </xdr:nvSpPr>
      <xdr:spPr>
        <a:xfrm>
          <a:off x="13104699" y="41501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117D643A-D9F6-494D-A648-659C433F58F5}"/>
            </a:ext>
          </a:extLst>
        </xdr:cNvPr>
        <xdr:cNvSpPr txBox="1"/>
      </xdr:nvSpPr>
      <xdr:spPr>
        <a:xfrm>
          <a:off x="13266474" y="43368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6B389206-9602-4BE5-9878-5AC776B7FA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89353</xdr:colOff>
      <xdr:row>1</xdr:row>
      <xdr:rowOff>97065</xdr:rowOff>
    </xdr:from>
    <xdr:to>
      <xdr:col>24</xdr:col>
      <xdr:colOff>1219200</xdr:colOff>
      <xdr:row>3</xdr:row>
      <xdr:rowOff>285750</xdr:rowOff>
    </xdr:to>
    <xdr:pic>
      <xdr:nvPicPr>
        <xdr:cNvPr id="7" name="Imagen 6">
          <a:extLst>
            <a:ext uri="{FF2B5EF4-FFF2-40B4-BE49-F238E27FC236}">
              <a16:creationId xmlns:a16="http://schemas.microsoft.com/office/drawing/2014/main" id="{7528DD17-8125-4DE2-A784-9692D8F2103D}"/>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472603" y="125640"/>
          <a:ext cx="1129847" cy="91258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137312</xdr:colOff>
      <xdr:row>1</xdr:row>
      <xdr:rowOff>166952</xdr:rowOff>
    </xdr:from>
    <xdr:to>
      <xdr:col>1</xdr:col>
      <xdr:colOff>914400</xdr:colOff>
      <xdr:row>3</xdr:row>
      <xdr:rowOff>228600</xdr:rowOff>
    </xdr:to>
    <xdr:pic>
      <xdr:nvPicPr>
        <xdr:cNvPr id="2" name="Imagen 1">
          <a:extLst>
            <a:ext uri="{FF2B5EF4-FFF2-40B4-BE49-F238E27FC236}">
              <a16:creationId xmlns:a16="http://schemas.microsoft.com/office/drawing/2014/main" id="{08098678-BE8D-4726-A577-2F4462367A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70662" y="195527"/>
          <a:ext cx="777088" cy="785548"/>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E8ACD777-0569-4CC9-B601-5F11699743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13E4227B-0ACD-4E67-A7E3-14C68FE25FF2}"/>
            </a:ext>
          </a:extLst>
        </xdr:cNvPr>
        <xdr:cNvSpPr txBox="1"/>
      </xdr:nvSpPr>
      <xdr:spPr>
        <a:xfrm>
          <a:off x="13942899" y="378822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9C6E5CC6-3546-40DE-ACBC-505C80E702B2}"/>
            </a:ext>
          </a:extLst>
        </xdr:cNvPr>
        <xdr:cNvSpPr txBox="1"/>
      </xdr:nvSpPr>
      <xdr:spPr>
        <a:xfrm>
          <a:off x="14104674" y="397491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4B8FA6D8-3FAC-4A8F-919F-B898F7283C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530679</xdr:colOff>
      <xdr:row>1</xdr:row>
      <xdr:rowOff>122464</xdr:rowOff>
    </xdr:from>
    <xdr:to>
      <xdr:col>24</xdr:col>
      <xdr:colOff>1401535</xdr:colOff>
      <xdr:row>3</xdr:row>
      <xdr:rowOff>231322</xdr:rowOff>
    </xdr:to>
    <xdr:pic>
      <xdr:nvPicPr>
        <xdr:cNvPr id="7" name="Imagen 6">
          <a:extLst>
            <a:ext uri="{FF2B5EF4-FFF2-40B4-BE49-F238E27FC236}">
              <a16:creationId xmlns:a16="http://schemas.microsoft.com/office/drawing/2014/main" id="{5014DDF7-6741-4575-94B8-F24CEA4A4C5C}"/>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0114079" y="151039"/>
          <a:ext cx="870856" cy="83275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FD953-757A-46B4-BAF7-0D3B9CDE76A0}">
  <sheetPr>
    <tabColor rgb="FF00B0F0"/>
    <pageSetUpPr fitToPage="1"/>
  </sheetPr>
  <dimension ref="B1:Y28"/>
  <sheetViews>
    <sheetView showGridLines="0" tabSelected="1" zoomScaleNormal="100" workbookViewId="0">
      <selection activeCell="D16" sqref="D16"/>
    </sheetView>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ustomWidth="1"/>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86"/>
      <c r="C2" s="90" t="s">
        <v>21</v>
      </c>
      <c r="D2" s="90"/>
      <c r="E2" s="90"/>
      <c r="F2" s="90"/>
      <c r="G2" s="90"/>
      <c r="H2" s="90"/>
      <c r="I2" s="90"/>
      <c r="J2" s="90"/>
      <c r="K2" s="90"/>
      <c r="L2" s="90"/>
      <c r="M2" s="90"/>
      <c r="N2" s="90"/>
      <c r="O2" s="90"/>
      <c r="P2" s="90"/>
      <c r="Q2" s="90"/>
      <c r="R2" s="90"/>
      <c r="S2" s="90"/>
      <c r="T2" s="90"/>
      <c r="U2" s="90"/>
      <c r="V2" s="90"/>
      <c r="W2" s="90"/>
      <c r="X2" s="90"/>
      <c r="Y2" s="87"/>
    </row>
    <row r="3" spans="2:25" ht="28.5" customHeight="1">
      <c r="B3" s="86"/>
      <c r="C3" s="90" t="s">
        <v>32</v>
      </c>
      <c r="D3" s="90"/>
      <c r="E3" s="90"/>
      <c r="F3" s="90"/>
      <c r="G3" s="90"/>
      <c r="H3" s="90"/>
      <c r="I3" s="90"/>
      <c r="J3" s="90"/>
      <c r="K3" s="90"/>
      <c r="L3" s="90"/>
      <c r="M3" s="90"/>
      <c r="N3" s="90"/>
      <c r="O3" s="90"/>
      <c r="P3" s="90"/>
      <c r="Q3" s="90"/>
      <c r="R3" s="90"/>
      <c r="S3" s="90"/>
      <c r="T3" s="90"/>
      <c r="U3" s="90"/>
      <c r="V3" s="90"/>
      <c r="W3" s="90"/>
      <c r="X3" s="90"/>
      <c r="Y3" s="88"/>
    </row>
    <row r="4" spans="2:25" ht="28.5" customHeight="1">
      <c r="B4" s="86"/>
      <c r="C4" s="91" t="s">
        <v>15</v>
      </c>
      <c r="D4" s="91"/>
      <c r="E4" s="91"/>
      <c r="F4" s="91"/>
      <c r="G4" s="91"/>
      <c r="H4" s="91"/>
      <c r="I4" s="91"/>
      <c r="J4" s="91"/>
      <c r="K4" s="91"/>
      <c r="L4" s="91"/>
      <c r="M4" s="91"/>
      <c r="N4" s="91"/>
      <c r="O4" s="91"/>
      <c r="P4" s="91"/>
      <c r="Q4" s="91" t="s">
        <v>33</v>
      </c>
      <c r="R4" s="91"/>
      <c r="S4" s="91"/>
      <c r="T4" s="91"/>
      <c r="U4" s="91"/>
      <c r="V4" s="91"/>
      <c r="W4" s="91"/>
      <c r="X4" s="91"/>
      <c r="Y4" s="89"/>
    </row>
    <row r="5" spans="2:25" ht="7.5" customHeight="1"/>
    <row r="6" spans="2:25" ht="22.5" customHeight="1">
      <c r="B6" s="92" t="s">
        <v>13</v>
      </c>
      <c r="C6" s="92"/>
      <c r="D6" s="92"/>
      <c r="E6" s="92"/>
      <c r="F6" s="92"/>
      <c r="G6" s="92"/>
      <c r="H6" s="92"/>
      <c r="I6" s="92"/>
      <c r="J6" s="92"/>
      <c r="K6" s="92"/>
      <c r="L6" s="92"/>
      <c r="M6" s="92"/>
      <c r="N6" s="92"/>
      <c r="O6" s="92"/>
      <c r="P6" s="92"/>
      <c r="Q6" s="92"/>
      <c r="R6" s="92"/>
      <c r="S6" s="92"/>
      <c r="T6" s="92"/>
      <c r="U6" s="92"/>
      <c r="V6" s="92"/>
      <c r="W6" s="92"/>
      <c r="X6" s="92"/>
      <c r="Y6" s="92"/>
    </row>
    <row r="7" spans="2:25" ht="3.75" customHeight="1"/>
    <row r="8" spans="2:25" ht="48" customHeight="1">
      <c r="B8" s="93" t="s">
        <v>34</v>
      </c>
      <c r="C8" s="93"/>
      <c r="D8" s="79" t="s">
        <v>56</v>
      </c>
      <c r="E8" s="79"/>
      <c r="F8" s="79"/>
      <c r="G8" s="79"/>
      <c r="H8" s="93" t="s">
        <v>41</v>
      </c>
      <c r="I8" s="93"/>
      <c r="J8" s="79"/>
      <c r="K8" s="79"/>
      <c r="L8" s="75" t="s">
        <v>83</v>
      </c>
      <c r="M8" s="75"/>
      <c r="N8" s="14" t="str">
        <f>+'Talento Humano'!B6</f>
        <v>PAII -31</v>
      </c>
      <c r="O8" s="94" t="s">
        <v>25</v>
      </c>
      <c r="P8" s="94"/>
      <c r="Q8" s="95" t="str">
        <f>+'Talento Humano'!D6</f>
        <v>Ejecutar de manera eficiente y oportuna, los diferentes planes de gestión del talento Humano diseñados para la vigencia.</v>
      </c>
      <c r="R8" s="95"/>
      <c r="S8" s="95"/>
      <c r="T8" s="15" t="s">
        <v>84</v>
      </c>
      <c r="U8" s="26">
        <f>+'Talento Humano'!C6</f>
        <v>0.3</v>
      </c>
      <c r="V8" s="16" t="s">
        <v>42</v>
      </c>
      <c r="W8" s="50" t="str">
        <f>+'Talento Humano'!E6</f>
        <v>Avance planes de Talento Humano</v>
      </c>
      <c r="X8" s="40" t="s">
        <v>88</v>
      </c>
      <c r="Y8" s="51" t="str">
        <f>+'Talento Humano'!F6</f>
        <v>Medir el avance de ejecución de los planes de Talento Humano.</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75" t="s">
        <v>27</v>
      </c>
      <c r="C10" s="75"/>
      <c r="D10" s="78" t="s">
        <v>2</v>
      </c>
      <c r="E10" s="78"/>
      <c r="F10" s="75" t="s">
        <v>9</v>
      </c>
      <c r="G10" s="75"/>
      <c r="H10" s="78" t="str">
        <f>+'Talento Humano'!G6</f>
        <v>Porcentual</v>
      </c>
      <c r="I10" s="78"/>
      <c r="J10" s="15" t="s">
        <v>10</v>
      </c>
      <c r="K10" s="79" t="s">
        <v>3</v>
      </c>
      <c r="L10" s="79"/>
      <c r="M10" s="81" t="s">
        <v>78</v>
      </c>
      <c r="N10" s="82"/>
      <c r="O10" s="72" t="str">
        <f>+'Talento Humano'!I6</f>
        <v>Cronograma de trabajo de los planes</v>
      </c>
      <c r="P10" s="73"/>
      <c r="Q10" s="74"/>
      <c r="R10" s="16" t="s">
        <v>97</v>
      </c>
      <c r="S10" s="79" t="str">
        <f>+'Talento Humano'!J6</f>
        <v xml:space="preserve">% Promedio de la ejecución de los planes de gestión del talento humano </v>
      </c>
      <c r="T10" s="79"/>
      <c r="U10" s="15" t="s">
        <v>8</v>
      </c>
      <c r="V10" s="84">
        <f>+'Talento Humano'!L6</f>
        <v>0.9</v>
      </c>
      <c r="W10" s="85"/>
      <c r="X10" s="40" t="s">
        <v>85</v>
      </c>
      <c r="Y10" s="52" t="s">
        <v>128</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80" t="s">
        <v>81</v>
      </c>
      <c r="C13" s="80"/>
      <c r="D13" s="80"/>
      <c r="E13" s="80"/>
      <c r="F13" s="80"/>
      <c r="G13" s="80"/>
      <c r="H13" s="80"/>
      <c r="I13" s="80"/>
      <c r="J13" s="80"/>
      <c r="K13" s="80"/>
      <c r="L13" s="80"/>
      <c r="M13" s="80"/>
      <c r="N13" s="80"/>
      <c r="O13" s="80"/>
      <c r="P13" s="80"/>
      <c r="Q13" s="80"/>
      <c r="R13" s="80"/>
      <c r="S13" s="80"/>
      <c r="T13" s="80"/>
      <c r="U13" s="80"/>
      <c r="V13" s="80"/>
      <c r="W13" s="80"/>
      <c r="X13" s="80"/>
      <c r="Y13" s="80"/>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38" t="s">
        <v>0</v>
      </c>
      <c r="D15" s="38" t="s">
        <v>11</v>
      </c>
      <c r="E15" s="38" t="s">
        <v>12</v>
      </c>
      <c r="F15" s="38" t="s">
        <v>20</v>
      </c>
      <c r="G15" s="22"/>
      <c r="H15" s="75" t="s">
        <v>79</v>
      </c>
      <c r="I15" s="75"/>
      <c r="J15" s="75"/>
      <c r="K15" s="75"/>
      <c r="L15" s="75"/>
      <c r="M15" s="75"/>
      <c r="N15" s="75"/>
      <c r="O15" s="75"/>
      <c r="P15" s="75"/>
      <c r="Q15" s="75"/>
      <c r="R15" s="75"/>
      <c r="S15" s="75"/>
      <c r="T15" s="75"/>
      <c r="U15" s="22"/>
      <c r="V15" s="23"/>
      <c r="W15" s="23"/>
      <c r="X15" s="23"/>
      <c r="Y15" s="24"/>
    </row>
    <row r="16" spans="2:25" ht="52.5" customHeight="1">
      <c r="B16" s="21"/>
      <c r="C16" s="25" t="s">
        <v>16</v>
      </c>
      <c r="D16" s="26">
        <f>+'Talento Humano'!N6</f>
        <v>0.05</v>
      </c>
      <c r="E16" s="26">
        <v>0.05</v>
      </c>
      <c r="F16" s="27">
        <f t="shared" ref="F16:F19" si="0">E16/D16</f>
        <v>1</v>
      </c>
      <c r="G16" s="22"/>
      <c r="H16" s="76"/>
      <c r="I16" s="76"/>
      <c r="J16" s="76"/>
      <c r="K16" s="76"/>
      <c r="L16" s="76"/>
      <c r="M16" s="76"/>
      <c r="N16" s="76"/>
      <c r="O16" s="76"/>
      <c r="P16" s="76"/>
      <c r="Q16" s="76"/>
      <c r="R16" s="76"/>
      <c r="S16" s="76"/>
      <c r="T16" s="76"/>
      <c r="U16" s="28"/>
      <c r="V16" s="28"/>
      <c r="W16" s="28"/>
      <c r="X16" s="28"/>
      <c r="Y16" s="24"/>
    </row>
    <row r="17" spans="2:25" ht="52.5" customHeight="1">
      <c r="B17" s="21"/>
      <c r="C17" s="25" t="s">
        <v>17</v>
      </c>
      <c r="D17" s="26">
        <f>+'Talento Humano'!O6</f>
        <v>0.15</v>
      </c>
      <c r="E17" s="29">
        <v>0</v>
      </c>
      <c r="F17" s="27">
        <f t="shared" si="0"/>
        <v>0</v>
      </c>
      <c r="G17" s="22"/>
      <c r="H17" s="76"/>
      <c r="I17" s="76"/>
      <c r="J17" s="76"/>
      <c r="K17" s="76"/>
      <c r="L17" s="76"/>
      <c r="M17" s="76"/>
      <c r="N17" s="76"/>
      <c r="O17" s="76"/>
      <c r="P17" s="76"/>
      <c r="Q17" s="76"/>
      <c r="R17" s="76"/>
      <c r="S17" s="76"/>
      <c r="T17" s="76"/>
      <c r="U17" s="28"/>
      <c r="V17" s="75" t="s">
        <v>82</v>
      </c>
      <c r="W17" s="75"/>
      <c r="X17" s="41"/>
      <c r="Y17" s="24"/>
    </row>
    <row r="18" spans="2:25" ht="52.5" customHeight="1">
      <c r="B18" s="21"/>
      <c r="C18" s="25" t="s">
        <v>18</v>
      </c>
      <c r="D18" s="26">
        <f>+'Talento Humano'!P6</f>
        <v>0</v>
      </c>
      <c r="E18" s="29">
        <v>0</v>
      </c>
      <c r="F18" s="27">
        <v>0</v>
      </c>
      <c r="G18" s="22"/>
      <c r="H18" s="76"/>
      <c r="I18" s="76"/>
      <c r="J18" s="76"/>
      <c r="K18" s="76"/>
      <c r="L18" s="76"/>
      <c r="M18" s="76"/>
      <c r="N18" s="76"/>
      <c r="O18" s="76"/>
      <c r="P18" s="76"/>
      <c r="Q18" s="76"/>
      <c r="R18" s="76"/>
      <c r="S18" s="76"/>
      <c r="T18" s="76"/>
      <c r="U18" s="28"/>
      <c r="V18" s="77">
        <f>+'Talento Humano'!K6</f>
        <v>0.85</v>
      </c>
      <c r="W18" s="78"/>
      <c r="X18" s="42"/>
      <c r="Y18" s="24"/>
    </row>
    <row r="19" spans="2:25" ht="52.5" customHeight="1">
      <c r="B19" s="21"/>
      <c r="C19" s="25" t="s">
        <v>19</v>
      </c>
      <c r="D19" s="26">
        <f>+'Talento Humano'!Q6</f>
        <v>0.7</v>
      </c>
      <c r="E19" s="29">
        <v>0</v>
      </c>
      <c r="F19" s="27">
        <f t="shared" si="0"/>
        <v>0</v>
      </c>
      <c r="G19" s="22"/>
      <c r="H19" s="76"/>
      <c r="I19" s="76"/>
      <c r="J19" s="76"/>
      <c r="K19" s="76"/>
      <c r="L19" s="76"/>
      <c r="M19" s="76"/>
      <c r="N19" s="76"/>
      <c r="O19" s="76"/>
      <c r="P19" s="76"/>
      <c r="Q19" s="76"/>
      <c r="R19" s="76"/>
      <c r="S19" s="76"/>
      <c r="T19" s="76"/>
      <c r="U19" s="28"/>
      <c r="V19" s="83"/>
      <c r="W19" s="83"/>
      <c r="X19" s="39"/>
      <c r="Y19" s="24"/>
    </row>
    <row r="20" spans="2:25" ht="52.5" customHeight="1">
      <c r="B20" s="21"/>
      <c r="C20" s="30" t="s">
        <v>14</v>
      </c>
      <c r="D20" s="31">
        <f>SUM(D16:D19)</f>
        <v>0.89999999999999991</v>
      </c>
      <c r="E20" s="31">
        <f>SUM(E16:E19)</f>
        <v>0.05</v>
      </c>
      <c r="F20" s="32">
        <f>E20/D20</f>
        <v>5.5555555555555566E-2</v>
      </c>
      <c r="G20" s="22"/>
      <c r="H20" s="76"/>
      <c r="I20" s="76"/>
      <c r="J20" s="76"/>
      <c r="K20" s="76"/>
      <c r="L20" s="76"/>
      <c r="M20" s="76"/>
      <c r="N20" s="76"/>
      <c r="O20" s="76"/>
      <c r="P20" s="76"/>
      <c r="Q20" s="76"/>
      <c r="R20" s="76"/>
      <c r="S20" s="76"/>
      <c r="T20" s="76"/>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80" t="s">
        <v>80</v>
      </c>
      <c r="C23" s="80"/>
      <c r="D23" s="80"/>
      <c r="E23" s="80"/>
      <c r="F23" s="80"/>
      <c r="G23" s="80"/>
      <c r="H23" s="80"/>
      <c r="I23" s="80"/>
      <c r="J23" s="80"/>
      <c r="K23" s="80"/>
      <c r="L23" s="80"/>
      <c r="M23" s="80"/>
      <c r="N23" s="80"/>
      <c r="O23" s="80"/>
      <c r="P23" s="80"/>
      <c r="Q23" s="80"/>
      <c r="R23" s="80"/>
      <c r="S23" s="80"/>
      <c r="T23" s="80"/>
      <c r="U23" s="80"/>
      <c r="V23" s="80"/>
      <c r="W23" s="80"/>
      <c r="X23" s="80"/>
      <c r="Y23" s="80"/>
    </row>
    <row r="24" spans="2:25" ht="32.25" customHeight="1">
      <c r="B24" s="36" t="s">
        <v>0</v>
      </c>
      <c r="C24" s="69" t="s">
        <v>129</v>
      </c>
      <c r="D24" s="70"/>
      <c r="E24" s="70"/>
      <c r="F24" s="70"/>
      <c r="G24" s="70"/>
      <c r="H24" s="70"/>
      <c r="I24" s="70"/>
      <c r="J24" s="70"/>
      <c r="K24" s="70"/>
      <c r="L24" s="71"/>
      <c r="M24" s="69" t="s">
        <v>87</v>
      </c>
      <c r="N24" s="70"/>
      <c r="O24" s="70"/>
      <c r="P24" s="70"/>
      <c r="Q24" s="70"/>
      <c r="R24" s="70"/>
      <c r="S24" s="70"/>
      <c r="T24" s="71"/>
      <c r="U24" s="69" t="s">
        <v>86</v>
      </c>
      <c r="V24" s="70"/>
      <c r="W24" s="70"/>
      <c r="X24" s="70"/>
      <c r="Y24" s="71"/>
    </row>
    <row r="25" spans="2:25" ht="98.25" customHeight="1">
      <c r="B25" s="37" t="s">
        <v>16</v>
      </c>
      <c r="C25" s="72" t="s">
        <v>130</v>
      </c>
      <c r="D25" s="73"/>
      <c r="E25" s="73"/>
      <c r="F25" s="73"/>
      <c r="G25" s="73"/>
      <c r="H25" s="73"/>
      <c r="I25" s="73"/>
      <c r="J25" s="73"/>
      <c r="K25" s="73"/>
      <c r="L25" s="74"/>
      <c r="M25" s="66" t="s">
        <v>131</v>
      </c>
      <c r="N25" s="67"/>
      <c r="O25" s="67"/>
      <c r="P25" s="67"/>
      <c r="Q25" s="67"/>
      <c r="R25" s="67"/>
      <c r="S25" s="67"/>
      <c r="T25" s="68"/>
      <c r="U25" s="66" t="s">
        <v>136</v>
      </c>
      <c r="V25" s="67"/>
      <c r="W25" s="67"/>
      <c r="X25" s="67"/>
      <c r="Y25" s="68"/>
    </row>
    <row r="26" spans="2:25" ht="98.25" customHeight="1">
      <c r="B26" s="25" t="s">
        <v>17</v>
      </c>
      <c r="C26" s="66"/>
      <c r="D26" s="67"/>
      <c r="E26" s="67"/>
      <c r="F26" s="67"/>
      <c r="G26" s="67"/>
      <c r="H26" s="67"/>
      <c r="I26" s="67"/>
      <c r="J26" s="67"/>
      <c r="K26" s="67"/>
      <c r="L26" s="68"/>
      <c r="M26" s="66"/>
      <c r="N26" s="67"/>
      <c r="O26" s="67"/>
      <c r="P26" s="67"/>
      <c r="Q26" s="67"/>
      <c r="R26" s="67"/>
      <c r="S26" s="67"/>
      <c r="T26" s="68"/>
      <c r="U26" s="66"/>
      <c r="V26" s="67"/>
      <c r="W26" s="67"/>
      <c r="X26" s="67"/>
      <c r="Y26" s="68"/>
    </row>
    <row r="27" spans="2:25" ht="98.25" customHeight="1">
      <c r="B27" s="25" t="s">
        <v>18</v>
      </c>
      <c r="C27" s="66"/>
      <c r="D27" s="67"/>
      <c r="E27" s="67"/>
      <c r="F27" s="67"/>
      <c r="G27" s="67"/>
      <c r="H27" s="67"/>
      <c r="I27" s="67"/>
      <c r="J27" s="67"/>
      <c r="K27" s="67"/>
      <c r="L27" s="68"/>
      <c r="M27" s="66"/>
      <c r="N27" s="67"/>
      <c r="O27" s="67"/>
      <c r="P27" s="67"/>
      <c r="Q27" s="67"/>
      <c r="R27" s="67"/>
      <c r="S27" s="67"/>
      <c r="T27" s="68"/>
      <c r="U27" s="66"/>
      <c r="V27" s="67"/>
      <c r="W27" s="67"/>
      <c r="X27" s="67"/>
      <c r="Y27" s="68"/>
    </row>
    <row r="28" spans="2:25" ht="98.25" customHeight="1">
      <c r="B28" s="25" t="s">
        <v>19</v>
      </c>
      <c r="C28" s="66"/>
      <c r="D28" s="67"/>
      <c r="E28" s="67"/>
      <c r="F28" s="67"/>
      <c r="G28" s="67"/>
      <c r="H28" s="67"/>
      <c r="I28" s="67"/>
      <c r="J28" s="67"/>
      <c r="K28" s="67"/>
      <c r="L28" s="68"/>
      <c r="M28" s="66"/>
      <c r="N28" s="67"/>
      <c r="O28" s="67"/>
      <c r="P28" s="67"/>
      <c r="Q28" s="67"/>
      <c r="R28" s="67"/>
      <c r="S28" s="67"/>
      <c r="T28" s="68"/>
      <c r="U28" s="66"/>
      <c r="V28" s="67"/>
      <c r="W28" s="67"/>
      <c r="X28" s="67"/>
      <c r="Y28" s="68"/>
    </row>
  </sheetData>
  <mergeCells count="45">
    <mergeCell ref="B23:Y23"/>
    <mergeCell ref="C26:L26"/>
    <mergeCell ref="M26:T26"/>
    <mergeCell ref="U26:Y26"/>
    <mergeCell ref="C27:L27"/>
    <mergeCell ref="M27:T27"/>
    <mergeCell ref="U27:Y27"/>
    <mergeCell ref="B6:Y6"/>
    <mergeCell ref="B8:C8"/>
    <mergeCell ref="D8:G8"/>
    <mergeCell ref="H8:I8"/>
    <mergeCell ref="J8:K8"/>
    <mergeCell ref="O8:P8"/>
    <mergeCell ref="L8:M8"/>
    <mergeCell ref="Q8:S8"/>
    <mergeCell ref="B2:B4"/>
    <mergeCell ref="Y2:Y4"/>
    <mergeCell ref="C2:X2"/>
    <mergeCell ref="C3:X3"/>
    <mergeCell ref="C4:P4"/>
    <mergeCell ref="Q4:X4"/>
    <mergeCell ref="H15:T15"/>
    <mergeCell ref="H16:T20"/>
    <mergeCell ref="V17:W17"/>
    <mergeCell ref="V18:W18"/>
    <mergeCell ref="K10:L10"/>
    <mergeCell ref="B13:Y13"/>
    <mergeCell ref="M10:N10"/>
    <mergeCell ref="F10:G10"/>
    <mergeCell ref="H10:I10"/>
    <mergeCell ref="B10:C10"/>
    <mergeCell ref="D10:E10"/>
    <mergeCell ref="O10:Q10"/>
    <mergeCell ref="S10:T10"/>
    <mergeCell ref="V19:W19"/>
    <mergeCell ref="V10:W10"/>
    <mergeCell ref="C28:L28"/>
    <mergeCell ref="M28:T28"/>
    <mergeCell ref="U28:Y28"/>
    <mergeCell ref="M24:T24"/>
    <mergeCell ref="C24:L24"/>
    <mergeCell ref="U24:Y24"/>
    <mergeCell ref="C25:L25"/>
    <mergeCell ref="M25:T25"/>
    <mergeCell ref="U25:Y25"/>
  </mergeCells>
  <pageMargins left="0.27559055118110237" right="0.15748031496062992" top="0.31496062992125984" bottom="0.39370078740157483" header="0.31496062992125984" footer="0.31496062992125984"/>
  <pageSetup scale="46" fitToHeight="0" orientation="landscape" r:id="rId1"/>
  <headerFooter>
    <oddFooter>&amp;CLa EMB está comprometida con el medio ambiente; no imprima este documento. Si este documento se encuentra impreso se considera “Copia no Controlada”. La versión vigente se encuentra publicada en aplicativo oficial de la Entidad.&amp;R&amp;P de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4E35218-B6F5-4423-AEFB-AC2DEE0C5734}">
          <x14:formula1>
            <xm:f>Desplegables!$A$2:$A$22</xm:f>
          </x14:formula1>
          <xm:sqref>D8:G8</xm:sqref>
        </x14:dataValidation>
        <x14:dataValidation type="list" allowBlank="1" showInputMessage="1" showErrorMessage="1" xr:uid="{B6C77EDA-F00A-4459-AA72-28E0909E13CE}">
          <x14:formula1>
            <xm:f>Desplegables!$D$2:$D$5</xm:f>
          </x14:formula1>
          <xm:sqref>K10:L10</xm:sqref>
        </x14:dataValidation>
        <x14:dataValidation type="list" allowBlank="1" showInputMessage="1" showErrorMessage="1" xr:uid="{9A173C42-5893-4CA7-A429-568AA78CBE6F}">
          <x14:formula1>
            <xm:f>Desplegables!$C$2:$C$10</xm:f>
          </x14:formula1>
          <xm:sqref>D10:E10</xm:sqref>
        </x14:dataValidation>
        <x14:dataValidation type="list" allowBlank="1" showInputMessage="1" showErrorMessage="1" xr:uid="{94C8EE68-704B-437A-B887-6027183D15CC}">
          <x14:formula1>
            <xm:f>Desplegables!$B$2:$B$15</xm:f>
          </x14:formula1>
          <xm:sqref>J8:K8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C566B-9490-4F3D-B71C-D7E4A09C84E5}">
  <sheetPr>
    <tabColor rgb="FF00B0F0"/>
  </sheetPr>
  <dimension ref="B1:Y28"/>
  <sheetViews>
    <sheetView topLeftCell="K4" workbookViewId="0">
      <selection activeCell="U25" sqref="U25:Y25"/>
    </sheetView>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86"/>
      <c r="C2" s="90" t="s">
        <v>21</v>
      </c>
      <c r="D2" s="90"/>
      <c r="E2" s="90"/>
      <c r="F2" s="90"/>
      <c r="G2" s="90"/>
      <c r="H2" s="90"/>
      <c r="I2" s="90"/>
      <c r="J2" s="90"/>
      <c r="K2" s="90"/>
      <c r="L2" s="90"/>
      <c r="M2" s="90"/>
      <c r="N2" s="90"/>
      <c r="O2" s="90"/>
      <c r="P2" s="90"/>
      <c r="Q2" s="90"/>
      <c r="R2" s="90"/>
      <c r="S2" s="90"/>
      <c r="T2" s="90"/>
      <c r="U2" s="90"/>
      <c r="V2" s="90"/>
      <c r="W2" s="90"/>
      <c r="X2" s="90"/>
      <c r="Y2" s="87"/>
    </row>
    <row r="3" spans="2:25" ht="28.5" customHeight="1">
      <c r="B3" s="86"/>
      <c r="C3" s="90" t="s">
        <v>32</v>
      </c>
      <c r="D3" s="90"/>
      <c r="E3" s="90"/>
      <c r="F3" s="90"/>
      <c r="G3" s="90"/>
      <c r="H3" s="90"/>
      <c r="I3" s="90"/>
      <c r="J3" s="90"/>
      <c r="K3" s="90"/>
      <c r="L3" s="90"/>
      <c r="M3" s="90"/>
      <c r="N3" s="90"/>
      <c r="O3" s="90"/>
      <c r="P3" s="90"/>
      <c r="Q3" s="90"/>
      <c r="R3" s="90"/>
      <c r="S3" s="90"/>
      <c r="T3" s="90"/>
      <c r="U3" s="90"/>
      <c r="V3" s="90"/>
      <c r="W3" s="90"/>
      <c r="X3" s="90"/>
      <c r="Y3" s="88"/>
    </row>
    <row r="4" spans="2:25" ht="28.5" customHeight="1">
      <c r="B4" s="86"/>
      <c r="C4" s="91" t="s">
        <v>15</v>
      </c>
      <c r="D4" s="91"/>
      <c r="E4" s="91"/>
      <c r="F4" s="91"/>
      <c r="G4" s="91"/>
      <c r="H4" s="91"/>
      <c r="I4" s="91"/>
      <c r="J4" s="91"/>
      <c r="K4" s="91"/>
      <c r="L4" s="91"/>
      <c r="M4" s="91"/>
      <c r="N4" s="91"/>
      <c r="O4" s="91"/>
      <c r="P4" s="91"/>
      <c r="Q4" s="91" t="s">
        <v>33</v>
      </c>
      <c r="R4" s="91"/>
      <c r="S4" s="91"/>
      <c r="T4" s="91"/>
      <c r="U4" s="91"/>
      <c r="V4" s="91"/>
      <c r="W4" s="91"/>
      <c r="X4" s="91"/>
      <c r="Y4" s="89"/>
    </row>
    <row r="5" spans="2:25" ht="7.5" customHeight="1"/>
    <row r="6" spans="2:25" ht="22.5" customHeight="1">
      <c r="B6" s="92" t="s">
        <v>13</v>
      </c>
      <c r="C6" s="92"/>
      <c r="D6" s="92"/>
      <c r="E6" s="92"/>
      <c r="F6" s="92"/>
      <c r="G6" s="92"/>
      <c r="H6" s="92"/>
      <c r="I6" s="92"/>
      <c r="J6" s="92"/>
      <c r="K6" s="92"/>
      <c r="L6" s="92"/>
      <c r="M6" s="92"/>
      <c r="N6" s="92"/>
      <c r="O6" s="92"/>
      <c r="P6" s="92"/>
      <c r="Q6" s="92"/>
      <c r="R6" s="92"/>
      <c r="S6" s="92"/>
      <c r="T6" s="92"/>
      <c r="U6" s="92"/>
      <c r="V6" s="92"/>
      <c r="W6" s="92"/>
      <c r="X6" s="92"/>
      <c r="Y6" s="92"/>
    </row>
    <row r="7" spans="2:25" ht="3.75" customHeight="1"/>
    <row r="8" spans="2:25" ht="76.5" customHeight="1">
      <c r="B8" s="93" t="s">
        <v>34</v>
      </c>
      <c r="C8" s="93"/>
      <c r="D8" s="79" t="s">
        <v>56</v>
      </c>
      <c r="E8" s="79"/>
      <c r="F8" s="79"/>
      <c r="G8" s="79"/>
      <c r="H8" s="93" t="s">
        <v>41</v>
      </c>
      <c r="I8" s="93"/>
      <c r="J8" s="79"/>
      <c r="K8" s="79"/>
      <c r="L8" s="75" t="s">
        <v>83</v>
      </c>
      <c r="M8" s="75"/>
      <c r="N8" s="14" t="str">
        <f>+'Talento Humano'!B7</f>
        <v>PAII -32</v>
      </c>
      <c r="O8" s="94" t="s">
        <v>25</v>
      </c>
      <c r="P8" s="94"/>
      <c r="Q8" s="96" t="str">
        <f>+'Talento Humano'!D7</f>
        <v>Implementar la estructura organizacional resultado del estudio de rediseño organizacional, conforme la autorización efectuada por la Secretaria de Hacienda y el DASCD, en todo caso liderando las estrategias definidas, la mas importante, la provisión de los empleos.</v>
      </c>
      <c r="R8" s="96"/>
      <c r="S8" s="96"/>
      <c r="T8" s="54" t="s">
        <v>84</v>
      </c>
      <c r="U8" s="26">
        <f>+'Talento Humano'!C7</f>
        <v>0.4</v>
      </c>
      <c r="V8" s="53" t="s">
        <v>42</v>
      </c>
      <c r="W8" s="50" t="str">
        <f>+'Talento Humano'!E7</f>
        <v>Rediseño Organizacional</v>
      </c>
      <c r="X8" s="53" t="s">
        <v>88</v>
      </c>
      <c r="Y8" s="51" t="str">
        <f>+'Talento Humano'!F7</f>
        <v>Proveer el recurso humano aprobado en la restructuración.</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75" t="s">
        <v>27</v>
      </c>
      <c r="C10" s="75"/>
      <c r="D10" s="78" t="s">
        <v>2</v>
      </c>
      <c r="E10" s="78"/>
      <c r="F10" s="75" t="s">
        <v>9</v>
      </c>
      <c r="G10" s="75"/>
      <c r="H10" s="78" t="str">
        <f>+'Talento Humano'!G7</f>
        <v>Porcentual</v>
      </c>
      <c r="I10" s="78"/>
      <c r="J10" s="54" t="s">
        <v>10</v>
      </c>
      <c r="K10" s="79" t="s">
        <v>3</v>
      </c>
      <c r="L10" s="79"/>
      <c r="M10" s="81" t="s">
        <v>78</v>
      </c>
      <c r="N10" s="82"/>
      <c r="O10" s="72" t="str">
        <f>+'Talento Humano'!I7</f>
        <v>Aprobación de junta o Secretaria de Hacienda.</v>
      </c>
      <c r="P10" s="73"/>
      <c r="Q10" s="74"/>
      <c r="R10" s="53" t="s">
        <v>97</v>
      </c>
      <c r="S10" s="79" t="str">
        <f>+'Talento Humano'!J7</f>
        <v># de empleados vinculados/ # de empleados provisionados</v>
      </c>
      <c r="T10" s="79"/>
      <c r="U10" s="54" t="s">
        <v>8</v>
      </c>
      <c r="V10" s="84">
        <f>+'Talento Humano'!L7</f>
        <v>0.7</v>
      </c>
      <c r="W10" s="85"/>
      <c r="X10" s="53" t="s">
        <v>85</v>
      </c>
      <c r="Y10" s="52" t="s">
        <v>128</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80" t="s">
        <v>81</v>
      </c>
      <c r="C13" s="80"/>
      <c r="D13" s="80"/>
      <c r="E13" s="80"/>
      <c r="F13" s="80"/>
      <c r="G13" s="80"/>
      <c r="H13" s="80"/>
      <c r="I13" s="80"/>
      <c r="J13" s="80"/>
      <c r="K13" s="80"/>
      <c r="L13" s="80"/>
      <c r="M13" s="80"/>
      <c r="N13" s="80"/>
      <c r="O13" s="80"/>
      <c r="P13" s="80"/>
      <c r="Q13" s="80"/>
      <c r="R13" s="80"/>
      <c r="S13" s="80"/>
      <c r="T13" s="80"/>
      <c r="U13" s="80"/>
      <c r="V13" s="80"/>
      <c r="W13" s="80"/>
      <c r="X13" s="80"/>
      <c r="Y13" s="80"/>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54" t="s">
        <v>0</v>
      </c>
      <c r="D15" s="54" t="s">
        <v>11</v>
      </c>
      <c r="E15" s="54" t="s">
        <v>12</v>
      </c>
      <c r="F15" s="54" t="s">
        <v>20</v>
      </c>
      <c r="G15" s="22"/>
      <c r="H15" s="75" t="s">
        <v>79</v>
      </c>
      <c r="I15" s="75"/>
      <c r="J15" s="75"/>
      <c r="K15" s="75"/>
      <c r="L15" s="75"/>
      <c r="M15" s="75"/>
      <c r="N15" s="75"/>
      <c r="O15" s="75"/>
      <c r="P15" s="75"/>
      <c r="Q15" s="75"/>
      <c r="R15" s="75"/>
      <c r="S15" s="75"/>
      <c r="T15" s="75"/>
      <c r="U15" s="22"/>
      <c r="V15" s="23"/>
      <c r="W15" s="23"/>
      <c r="X15" s="23"/>
      <c r="Y15" s="24"/>
    </row>
    <row r="16" spans="2:25" ht="52.5" customHeight="1">
      <c r="B16" s="21"/>
      <c r="C16" s="25" t="s">
        <v>16</v>
      </c>
      <c r="D16" s="26">
        <f>+'Talento Humano'!N7</f>
        <v>0</v>
      </c>
      <c r="E16" s="26">
        <v>0</v>
      </c>
      <c r="F16" s="27">
        <v>0</v>
      </c>
      <c r="G16" s="22"/>
      <c r="H16" s="76"/>
      <c r="I16" s="76"/>
      <c r="J16" s="76"/>
      <c r="K16" s="76"/>
      <c r="L16" s="76"/>
      <c r="M16" s="76"/>
      <c r="N16" s="76"/>
      <c r="O16" s="76"/>
      <c r="P16" s="76"/>
      <c r="Q16" s="76"/>
      <c r="R16" s="76"/>
      <c r="S16" s="76"/>
      <c r="T16" s="76"/>
      <c r="U16" s="28"/>
      <c r="V16" s="28"/>
      <c r="W16" s="28"/>
      <c r="X16" s="28"/>
      <c r="Y16" s="24"/>
    </row>
    <row r="17" spans="2:25" ht="52.5" customHeight="1">
      <c r="B17" s="21"/>
      <c r="C17" s="25" t="s">
        <v>17</v>
      </c>
      <c r="D17" s="26">
        <f>+'Talento Humano'!O7</f>
        <v>0</v>
      </c>
      <c r="E17" s="58">
        <v>0</v>
      </c>
      <c r="F17" s="27">
        <v>0</v>
      </c>
      <c r="G17" s="22"/>
      <c r="H17" s="76"/>
      <c r="I17" s="76"/>
      <c r="J17" s="76"/>
      <c r="K17" s="76"/>
      <c r="L17" s="76"/>
      <c r="M17" s="76"/>
      <c r="N17" s="76"/>
      <c r="O17" s="76"/>
      <c r="P17" s="76"/>
      <c r="Q17" s="76"/>
      <c r="R17" s="76"/>
      <c r="S17" s="76"/>
      <c r="T17" s="76"/>
      <c r="U17" s="28"/>
      <c r="V17" s="75" t="s">
        <v>82</v>
      </c>
      <c r="W17" s="75"/>
      <c r="X17" s="41"/>
      <c r="Y17" s="24"/>
    </row>
    <row r="18" spans="2:25" ht="52.5" customHeight="1">
      <c r="B18" s="21"/>
      <c r="C18" s="25" t="s">
        <v>18</v>
      </c>
      <c r="D18" s="26">
        <f>+'Talento Humano'!P7</f>
        <v>0.35</v>
      </c>
      <c r="E18" s="58">
        <v>0</v>
      </c>
      <c r="F18" s="27">
        <f t="shared" ref="F18:F20" si="0">E18/D18</f>
        <v>0</v>
      </c>
      <c r="G18" s="22"/>
      <c r="H18" s="76"/>
      <c r="I18" s="76"/>
      <c r="J18" s="76"/>
      <c r="K18" s="76"/>
      <c r="L18" s="76"/>
      <c r="M18" s="76"/>
      <c r="N18" s="76"/>
      <c r="O18" s="76"/>
      <c r="P18" s="76"/>
      <c r="Q18" s="76"/>
      <c r="R18" s="76"/>
      <c r="S18" s="76"/>
      <c r="T18" s="76"/>
      <c r="U18" s="28"/>
      <c r="V18" s="77">
        <f>+'Talento Humano'!K7</f>
        <v>0</v>
      </c>
      <c r="W18" s="78"/>
      <c r="X18" s="42"/>
      <c r="Y18" s="24"/>
    </row>
    <row r="19" spans="2:25" ht="52.5" customHeight="1">
      <c r="B19" s="21"/>
      <c r="C19" s="25" t="s">
        <v>19</v>
      </c>
      <c r="D19" s="26">
        <f>+'Talento Humano'!Q7</f>
        <v>0.35</v>
      </c>
      <c r="E19" s="58">
        <v>0</v>
      </c>
      <c r="F19" s="27">
        <f t="shared" si="0"/>
        <v>0</v>
      </c>
      <c r="G19" s="22"/>
      <c r="H19" s="76"/>
      <c r="I19" s="76"/>
      <c r="J19" s="76"/>
      <c r="K19" s="76"/>
      <c r="L19" s="76"/>
      <c r="M19" s="76"/>
      <c r="N19" s="76"/>
      <c r="O19" s="76"/>
      <c r="P19" s="76"/>
      <c r="Q19" s="76"/>
      <c r="R19" s="76"/>
      <c r="S19" s="76"/>
      <c r="T19" s="76"/>
      <c r="U19" s="28"/>
      <c r="V19" s="83"/>
      <c r="W19" s="83"/>
      <c r="X19" s="55"/>
      <c r="Y19" s="24"/>
    </row>
    <row r="20" spans="2:25" ht="52.5" customHeight="1">
      <c r="B20" s="21"/>
      <c r="C20" s="30" t="s">
        <v>14</v>
      </c>
      <c r="D20" s="31">
        <f>SUM(D16:D19)</f>
        <v>0.7</v>
      </c>
      <c r="E20" s="31">
        <f>SUM(E16:E19)</f>
        <v>0</v>
      </c>
      <c r="F20" s="32">
        <f t="shared" si="0"/>
        <v>0</v>
      </c>
      <c r="G20" s="22"/>
      <c r="H20" s="76"/>
      <c r="I20" s="76"/>
      <c r="J20" s="76"/>
      <c r="K20" s="76"/>
      <c r="L20" s="76"/>
      <c r="M20" s="76"/>
      <c r="N20" s="76"/>
      <c r="O20" s="76"/>
      <c r="P20" s="76"/>
      <c r="Q20" s="76"/>
      <c r="R20" s="76"/>
      <c r="S20" s="76"/>
      <c r="T20" s="76"/>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80" t="s">
        <v>80</v>
      </c>
      <c r="C23" s="80"/>
      <c r="D23" s="80"/>
      <c r="E23" s="80"/>
      <c r="F23" s="80"/>
      <c r="G23" s="80"/>
      <c r="H23" s="80"/>
      <c r="I23" s="80"/>
      <c r="J23" s="80"/>
      <c r="K23" s="80"/>
      <c r="L23" s="80"/>
      <c r="M23" s="80"/>
      <c r="N23" s="80"/>
      <c r="O23" s="80"/>
      <c r="P23" s="80"/>
      <c r="Q23" s="80"/>
      <c r="R23" s="80"/>
      <c r="S23" s="80"/>
      <c r="T23" s="80"/>
      <c r="U23" s="80"/>
      <c r="V23" s="80"/>
      <c r="W23" s="80"/>
      <c r="X23" s="80"/>
      <c r="Y23" s="80"/>
    </row>
    <row r="24" spans="2:25" ht="32.25" customHeight="1">
      <c r="B24" s="36" t="s">
        <v>0</v>
      </c>
      <c r="C24" s="69" t="s">
        <v>129</v>
      </c>
      <c r="D24" s="70"/>
      <c r="E24" s="70"/>
      <c r="F24" s="70"/>
      <c r="G24" s="70"/>
      <c r="H24" s="70"/>
      <c r="I24" s="70"/>
      <c r="J24" s="70"/>
      <c r="K24" s="70"/>
      <c r="L24" s="71"/>
      <c r="M24" s="69" t="s">
        <v>87</v>
      </c>
      <c r="N24" s="70"/>
      <c r="O24" s="70"/>
      <c r="P24" s="70"/>
      <c r="Q24" s="70"/>
      <c r="R24" s="70"/>
      <c r="S24" s="70"/>
      <c r="T24" s="71"/>
      <c r="U24" s="69" t="s">
        <v>86</v>
      </c>
      <c r="V24" s="70"/>
      <c r="W24" s="70"/>
      <c r="X24" s="70"/>
      <c r="Y24" s="71"/>
    </row>
    <row r="25" spans="2:25" ht="98.25" customHeight="1">
      <c r="B25" s="37" t="s">
        <v>16</v>
      </c>
      <c r="C25" s="72" t="s">
        <v>132</v>
      </c>
      <c r="D25" s="73"/>
      <c r="E25" s="73"/>
      <c r="F25" s="73"/>
      <c r="G25" s="73"/>
      <c r="H25" s="73"/>
      <c r="I25" s="73"/>
      <c r="J25" s="73"/>
      <c r="K25" s="73"/>
      <c r="L25" s="74"/>
      <c r="M25" s="72" t="s">
        <v>133</v>
      </c>
      <c r="N25" s="73"/>
      <c r="O25" s="73"/>
      <c r="P25" s="73"/>
      <c r="Q25" s="73"/>
      <c r="R25" s="73"/>
      <c r="S25" s="73"/>
      <c r="T25" s="74"/>
      <c r="U25" s="66" t="s">
        <v>137</v>
      </c>
      <c r="V25" s="67"/>
      <c r="W25" s="67"/>
      <c r="X25" s="67"/>
      <c r="Y25" s="68"/>
    </row>
    <row r="26" spans="2:25" ht="98.25" customHeight="1">
      <c r="B26" s="25" t="s">
        <v>17</v>
      </c>
      <c r="C26" s="66"/>
      <c r="D26" s="67"/>
      <c r="E26" s="67"/>
      <c r="F26" s="67"/>
      <c r="G26" s="67"/>
      <c r="H26" s="67"/>
      <c r="I26" s="67"/>
      <c r="J26" s="67"/>
      <c r="K26" s="67"/>
      <c r="L26" s="68"/>
      <c r="M26" s="66"/>
      <c r="N26" s="67"/>
      <c r="O26" s="67"/>
      <c r="P26" s="67"/>
      <c r="Q26" s="67"/>
      <c r="R26" s="67"/>
      <c r="S26" s="67"/>
      <c r="T26" s="68"/>
      <c r="U26" s="66"/>
      <c r="V26" s="67"/>
      <c r="W26" s="67"/>
      <c r="X26" s="67"/>
      <c r="Y26" s="68"/>
    </row>
    <row r="27" spans="2:25" ht="98.25" customHeight="1">
      <c r="B27" s="25" t="s">
        <v>18</v>
      </c>
      <c r="C27" s="66"/>
      <c r="D27" s="67"/>
      <c r="E27" s="67"/>
      <c r="F27" s="67"/>
      <c r="G27" s="67"/>
      <c r="H27" s="67"/>
      <c r="I27" s="67"/>
      <c r="J27" s="67"/>
      <c r="K27" s="67"/>
      <c r="L27" s="68"/>
      <c r="M27" s="66"/>
      <c r="N27" s="67"/>
      <c r="O27" s="67"/>
      <c r="P27" s="67"/>
      <c r="Q27" s="67"/>
      <c r="R27" s="67"/>
      <c r="S27" s="67"/>
      <c r="T27" s="68"/>
      <c r="U27" s="66"/>
      <c r="V27" s="67"/>
      <c r="W27" s="67"/>
      <c r="X27" s="67"/>
      <c r="Y27" s="68"/>
    </row>
    <row r="28" spans="2:25" ht="98.25" customHeight="1">
      <c r="B28" s="25" t="s">
        <v>19</v>
      </c>
      <c r="C28" s="66"/>
      <c r="D28" s="67"/>
      <c r="E28" s="67"/>
      <c r="F28" s="67"/>
      <c r="G28" s="67"/>
      <c r="H28" s="67"/>
      <c r="I28" s="67"/>
      <c r="J28" s="67"/>
      <c r="K28" s="67"/>
      <c r="L28" s="68"/>
      <c r="M28" s="66"/>
      <c r="N28" s="67"/>
      <c r="O28" s="67"/>
      <c r="P28" s="67"/>
      <c r="Q28" s="67"/>
      <c r="R28" s="67"/>
      <c r="S28" s="67"/>
      <c r="T28" s="68"/>
      <c r="U28" s="66"/>
      <c r="V28" s="67"/>
      <c r="W28" s="67"/>
      <c r="X28" s="67"/>
      <c r="Y28" s="68"/>
    </row>
  </sheetData>
  <mergeCells count="45">
    <mergeCell ref="C28:L28"/>
    <mergeCell ref="M28:T28"/>
    <mergeCell ref="U28:Y28"/>
    <mergeCell ref="C26:L26"/>
    <mergeCell ref="M26:T26"/>
    <mergeCell ref="U26:Y26"/>
    <mergeCell ref="C27:L27"/>
    <mergeCell ref="M27:T27"/>
    <mergeCell ref="U27:Y27"/>
    <mergeCell ref="B23:Y23"/>
    <mergeCell ref="C24:L24"/>
    <mergeCell ref="M24:T24"/>
    <mergeCell ref="U24:Y24"/>
    <mergeCell ref="C25:L25"/>
    <mergeCell ref="M25:T25"/>
    <mergeCell ref="U25:Y25"/>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6:Y6"/>
    <mergeCell ref="B8:C8"/>
    <mergeCell ref="D8:G8"/>
    <mergeCell ref="H8:I8"/>
    <mergeCell ref="J8:K8"/>
    <mergeCell ref="L8:M8"/>
    <mergeCell ref="O8:P8"/>
    <mergeCell ref="Q8:S8"/>
    <mergeCell ref="B2:B4"/>
    <mergeCell ref="C2:X2"/>
    <mergeCell ref="Y2:Y4"/>
    <mergeCell ref="C3:X3"/>
    <mergeCell ref="C4:P4"/>
    <mergeCell ref="Q4:X4"/>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8823540-5DB5-431D-BDE1-35A4672C31E4}">
          <x14:formula1>
            <xm:f>Desplegables!$B$2:$B$15</xm:f>
          </x14:formula1>
          <xm:sqref>J8:K8</xm:sqref>
        </x14:dataValidation>
        <x14:dataValidation type="list" allowBlank="1" showInputMessage="1" showErrorMessage="1" xr:uid="{AD1D47FC-5B93-4914-92A3-953117918567}">
          <x14:formula1>
            <xm:f>Desplegables!$C$2:$C$10</xm:f>
          </x14:formula1>
          <xm:sqref>D10:E10</xm:sqref>
        </x14:dataValidation>
        <x14:dataValidation type="list" allowBlank="1" showInputMessage="1" showErrorMessage="1" xr:uid="{691B27F1-8364-4B07-A152-03FA6C183332}">
          <x14:formula1>
            <xm:f>Desplegables!$D$2:$D$5</xm:f>
          </x14:formula1>
          <xm:sqref>K10:L10</xm:sqref>
        </x14:dataValidation>
        <x14:dataValidation type="list" allowBlank="1" showInputMessage="1" showErrorMessage="1" xr:uid="{B07A64CF-7140-4653-8290-D0ACDA97DBF8}">
          <x14:formula1>
            <xm:f>Desplegables!$A$2:$A$22</xm:f>
          </x14:formula1>
          <xm:sqref>D8:G8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6E8F4-5077-4A73-8426-4F99768DB193}">
  <sheetPr>
    <tabColor rgb="FF00B0F0"/>
  </sheetPr>
  <dimension ref="B1:Y28"/>
  <sheetViews>
    <sheetView topLeftCell="O22" workbookViewId="0">
      <selection activeCell="U26" sqref="U26:Y26"/>
    </sheetView>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86"/>
      <c r="C2" s="90" t="s">
        <v>21</v>
      </c>
      <c r="D2" s="90"/>
      <c r="E2" s="90"/>
      <c r="F2" s="90"/>
      <c r="G2" s="90"/>
      <c r="H2" s="90"/>
      <c r="I2" s="90"/>
      <c r="J2" s="90"/>
      <c r="K2" s="90"/>
      <c r="L2" s="90"/>
      <c r="M2" s="90"/>
      <c r="N2" s="90"/>
      <c r="O2" s="90"/>
      <c r="P2" s="90"/>
      <c r="Q2" s="90"/>
      <c r="R2" s="90"/>
      <c r="S2" s="90"/>
      <c r="T2" s="90"/>
      <c r="U2" s="90"/>
      <c r="V2" s="90"/>
      <c r="W2" s="90"/>
      <c r="X2" s="90"/>
      <c r="Y2" s="87"/>
    </row>
    <row r="3" spans="2:25" ht="28.5" customHeight="1">
      <c r="B3" s="86"/>
      <c r="C3" s="90" t="s">
        <v>32</v>
      </c>
      <c r="D3" s="90"/>
      <c r="E3" s="90"/>
      <c r="F3" s="90"/>
      <c r="G3" s="90"/>
      <c r="H3" s="90"/>
      <c r="I3" s="90"/>
      <c r="J3" s="90"/>
      <c r="K3" s="90"/>
      <c r="L3" s="90"/>
      <c r="M3" s="90"/>
      <c r="N3" s="90"/>
      <c r="O3" s="90"/>
      <c r="P3" s="90"/>
      <c r="Q3" s="90"/>
      <c r="R3" s="90"/>
      <c r="S3" s="90"/>
      <c r="T3" s="90"/>
      <c r="U3" s="90"/>
      <c r="V3" s="90"/>
      <c r="W3" s="90"/>
      <c r="X3" s="90"/>
      <c r="Y3" s="88"/>
    </row>
    <row r="4" spans="2:25" ht="28.5" customHeight="1">
      <c r="B4" s="86"/>
      <c r="C4" s="91" t="s">
        <v>15</v>
      </c>
      <c r="D4" s="91"/>
      <c r="E4" s="91"/>
      <c r="F4" s="91"/>
      <c r="G4" s="91"/>
      <c r="H4" s="91"/>
      <c r="I4" s="91"/>
      <c r="J4" s="91"/>
      <c r="K4" s="91"/>
      <c r="L4" s="91"/>
      <c r="M4" s="91"/>
      <c r="N4" s="91"/>
      <c r="O4" s="91"/>
      <c r="P4" s="91"/>
      <c r="Q4" s="91" t="s">
        <v>33</v>
      </c>
      <c r="R4" s="91"/>
      <c r="S4" s="91"/>
      <c r="T4" s="91"/>
      <c r="U4" s="91"/>
      <c r="V4" s="91"/>
      <c r="W4" s="91"/>
      <c r="X4" s="91"/>
      <c r="Y4" s="89"/>
    </row>
    <row r="5" spans="2:25" ht="7.5" customHeight="1"/>
    <row r="6" spans="2:25" ht="22.5" customHeight="1">
      <c r="B6" s="92" t="s">
        <v>13</v>
      </c>
      <c r="C6" s="92"/>
      <c r="D6" s="92"/>
      <c r="E6" s="92"/>
      <c r="F6" s="92"/>
      <c r="G6" s="92"/>
      <c r="H6" s="92"/>
      <c r="I6" s="92"/>
      <c r="J6" s="92"/>
      <c r="K6" s="92"/>
      <c r="L6" s="92"/>
      <c r="M6" s="92"/>
      <c r="N6" s="92"/>
      <c r="O6" s="92"/>
      <c r="P6" s="92"/>
      <c r="Q6" s="92"/>
      <c r="R6" s="92"/>
      <c r="S6" s="92"/>
      <c r="T6" s="92"/>
      <c r="U6" s="92"/>
      <c r="V6" s="92"/>
      <c r="W6" s="92"/>
      <c r="X6" s="92"/>
      <c r="Y6" s="92"/>
    </row>
    <row r="7" spans="2:25" ht="3.75" customHeight="1"/>
    <row r="8" spans="2:25" ht="76.5" customHeight="1">
      <c r="B8" s="93" t="s">
        <v>34</v>
      </c>
      <c r="C8" s="93"/>
      <c r="D8" s="79" t="s">
        <v>56</v>
      </c>
      <c r="E8" s="79"/>
      <c r="F8" s="79"/>
      <c r="G8" s="79"/>
      <c r="H8" s="93" t="s">
        <v>41</v>
      </c>
      <c r="I8" s="93"/>
      <c r="J8" s="79"/>
      <c r="K8" s="79"/>
      <c r="L8" s="75" t="s">
        <v>83</v>
      </c>
      <c r="M8" s="75"/>
      <c r="N8" s="14" t="str">
        <f>+'Talento Humano'!B8</f>
        <v>PAII -33</v>
      </c>
      <c r="O8" s="94" t="s">
        <v>25</v>
      </c>
      <c r="P8" s="94"/>
      <c r="Q8" s="96" t="str">
        <f>+'Talento Humano'!D8</f>
        <v>Liderar la estrategia de gestión del cambio para la implementación de la nueva estructura de la empresa, lo que conlleva el fortalecimiento de algunos planes  como los de capacitación y  bienestar, a fin de afianzar los aspectos necesarios para la puesta en marcha de la nueva estructura</v>
      </c>
      <c r="R8" s="96"/>
      <c r="S8" s="96"/>
      <c r="T8" s="54" t="s">
        <v>84</v>
      </c>
      <c r="U8" s="26">
        <f>+'Talento Humano'!C8</f>
        <v>0.1</v>
      </c>
      <c r="V8" s="53" t="s">
        <v>42</v>
      </c>
      <c r="W8" s="50" t="str">
        <f>+'Talento Humano'!E8</f>
        <v>Gestión de Cambio Organizacional</v>
      </c>
      <c r="X8" s="53" t="s">
        <v>88</v>
      </c>
      <c r="Y8" s="65" t="str">
        <f>+'Talento Humano'!F8</f>
        <v>Medir el avance de la gestión del cambio organizacional de acuerdo a la reestructuración aprobada.</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75" t="s">
        <v>27</v>
      </c>
      <c r="C10" s="75"/>
      <c r="D10" s="78" t="s">
        <v>38</v>
      </c>
      <c r="E10" s="78"/>
      <c r="F10" s="75" t="s">
        <v>9</v>
      </c>
      <c r="G10" s="75"/>
      <c r="H10" s="78" t="str">
        <f>+'Talento Humano'!G8</f>
        <v>Porcentual</v>
      </c>
      <c r="I10" s="78"/>
      <c r="J10" s="54" t="s">
        <v>10</v>
      </c>
      <c r="K10" s="79" t="s">
        <v>3</v>
      </c>
      <c r="L10" s="79"/>
      <c r="M10" s="81" t="s">
        <v>78</v>
      </c>
      <c r="N10" s="82"/>
      <c r="O10" s="72" t="str">
        <f>+'Talento Humano'!I8</f>
        <v>Cronograma de trabajo de gestión de cambio</v>
      </c>
      <c r="P10" s="73"/>
      <c r="Q10" s="74"/>
      <c r="R10" s="53" t="s">
        <v>97</v>
      </c>
      <c r="S10" s="79" t="str">
        <f>+'Talento Humano'!J8</f>
        <v>% Promedio de la ejecución de las actividades del plan  de Gestión del Cambio</v>
      </c>
      <c r="T10" s="79"/>
      <c r="U10" s="54" t="s">
        <v>8</v>
      </c>
      <c r="V10" s="84">
        <f>+'Talento Humano'!L8</f>
        <v>0.9</v>
      </c>
      <c r="W10" s="85"/>
      <c r="X10" s="53" t="s">
        <v>85</v>
      </c>
      <c r="Y10" s="52" t="s">
        <v>128</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80" t="s">
        <v>81</v>
      </c>
      <c r="C13" s="80"/>
      <c r="D13" s="80"/>
      <c r="E13" s="80"/>
      <c r="F13" s="80"/>
      <c r="G13" s="80"/>
      <c r="H13" s="80"/>
      <c r="I13" s="80"/>
      <c r="J13" s="80"/>
      <c r="K13" s="80"/>
      <c r="L13" s="80"/>
      <c r="M13" s="80"/>
      <c r="N13" s="80"/>
      <c r="O13" s="80"/>
      <c r="P13" s="80"/>
      <c r="Q13" s="80"/>
      <c r="R13" s="80"/>
      <c r="S13" s="80"/>
      <c r="T13" s="80"/>
      <c r="U13" s="80"/>
      <c r="V13" s="80"/>
      <c r="W13" s="80"/>
      <c r="X13" s="80"/>
      <c r="Y13" s="80"/>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54" t="s">
        <v>0</v>
      </c>
      <c r="D15" s="54" t="s">
        <v>11</v>
      </c>
      <c r="E15" s="54" t="s">
        <v>12</v>
      </c>
      <c r="F15" s="54" t="s">
        <v>20</v>
      </c>
      <c r="G15" s="22"/>
      <c r="H15" s="75" t="s">
        <v>79</v>
      </c>
      <c r="I15" s="75"/>
      <c r="J15" s="75"/>
      <c r="K15" s="75"/>
      <c r="L15" s="75"/>
      <c r="M15" s="75"/>
      <c r="N15" s="75"/>
      <c r="O15" s="75"/>
      <c r="P15" s="75"/>
      <c r="Q15" s="75"/>
      <c r="R15" s="75"/>
      <c r="S15" s="75"/>
      <c r="T15" s="75"/>
      <c r="U15" s="22"/>
      <c r="V15" s="23"/>
      <c r="W15" s="23"/>
      <c r="X15" s="23"/>
      <c r="Y15" s="24"/>
    </row>
    <row r="16" spans="2:25" ht="52.5" customHeight="1">
      <c r="B16" s="21"/>
      <c r="C16" s="25" t="s">
        <v>16</v>
      </c>
      <c r="D16" s="26">
        <f>+'Talento Humano'!N8</f>
        <v>0</v>
      </c>
      <c r="E16" s="26">
        <v>0</v>
      </c>
      <c r="F16" s="27">
        <v>0</v>
      </c>
      <c r="G16" s="22"/>
      <c r="H16" s="76"/>
      <c r="I16" s="76"/>
      <c r="J16" s="76"/>
      <c r="K16" s="76"/>
      <c r="L16" s="76"/>
      <c r="M16" s="76"/>
      <c r="N16" s="76"/>
      <c r="O16" s="76"/>
      <c r="P16" s="76"/>
      <c r="Q16" s="76"/>
      <c r="R16" s="76"/>
      <c r="S16" s="76"/>
      <c r="T16" s="76"/>
      <c r="U16" s="28"/>
      <c r="V16" s="28"/>
      <c r="W16" s="28"/>
      <c r="X16" s="28"/>
      <c r="Y16" s="24"/>
    </row>
    <row r="17" spans="2:25" ht="52.5" customHeight="1">
      <c r="B17" s="21"/>
      <c r="C17" s="25" t="s">
        <v>17</v>
      </c>
      <c r="D17" s="26">
        <f>+'Talento Humano'!O8</f>
        <v>0</v>
      </c>
      <c r="E17" s="58">
        <v>0</v>
      </c>
      <c r="F17" s="27">
        <v>0</v>
      </c>
      <c r="G17" s="22"/>
      <c r="H17" s="76"/>
      <c r="I17" s="76"/>
      <c r="J17" s="76"/>
      <c r="K17" s="76"/>
      <c r="L17" s="76"/>
      <c r="M17" s="76"/>
      <c r="N17" s="76"/>
      <c r="O17" s="76"/>
      <c r="P17" s="76"/>
      <c r="Q17" s="76"/>
      <c r="R17" s="76"/>
      <c r="S17" s="76"/>
      <c r="T17" s="76"/>
      <c r="U17" s="28"/>
      <c r="V17" s="75" t="s">
        <v>82</v>
      </c>
      <c r="W17" s="75"/>
      <c r="X17" s="41"/>
      <c r="Y17" s="24"/>
    </row>
    <row r="18" spans="2:25" ht="52.5" customHeight="1">
      <c r="B18" s="21"/>
      <c r="C18" s="25" t="s">
        <v>18</v>
      </c>
      <c r="D18" s="26">
        <f>+'Talento Humano'!P8</f>
        <v>0.45</v>
      </c>
      <c r="E18" s="58">
        <v>0</v>
      </c>
      <c r="F18" s="27">
        <f t="shared" ref="F18:F20" si="0">E18/D18</f>
        <v>0</v>
      </c>
      <c r="G18" s="22"/>
      <c r="H18" s="76"/>
      <c r="I18" s="76"/>
      <c r="J18" s="76"/>
      <c r="K18" s="76"/>
      <c r="L18" s="76"/>
      <c r="M18" s="76"/>
      <c r="N18" s="76"/>
      <c r="O18" s="76"/>
      <c r="P18" s="76"/>
      <c r="Q18" s="76"/>
      <c r="R18" s="76"/>
      <c r="S18" s="76"/>
      <c r="T18" s="76"/>
      <c r="U18" s="28"/>
      <c r="V18" s="77">
        <f>+'Talento Humano'!K8</f>
        <v>0</v>
      </c>
      <c r="W18" s="78"/>
      <c r="X18" s="42"/>
      <c r="Y18" s="24"/>
    </row>
    <row r="19" spans="2:25" ht="52.5" customHeight="1">
      <c r="B19" s="21"/>
      <c r="C19" s="25" t="s">
        <v>19</v>
      </c>
      <c r="D19" s="26">
        <f>+'Talento Humano'!Q8</f>
        <v>0.45</v>
      </c>
      <c r="E19" s="58">
        <v>0</v>
      </c>
      <c r="F19" s="27">
        <f t="shared" si="0"/>
        <v>0</v>
      </c>
      <c r="G19" s="22"/>
      <c r="H19" s="76"/>
      <c r="I19" s="76"/>
      <c r="J19" s="76"/>
      <c r="K19" s="76"/>
      <c r="L19" s="76"/>
      <c r="M19" s="76"/>
      <c r="N19" s="76"/>
      <c r="O19" s="76"/>
      <c r="P19" s="76"/>
      <c r="Q19" s="76"/>
      <c r="R19" s="76"/>
      <c r="S19" s="76"/>
      <c r="T19" s="76"/>
      <c r="U19" s="28"/>
      <c r="V19" s="83"/>
      <c r="W19" s="83"/>
      <c r="X19" s="55"/>
      <c r="Y19" s="24"/>
    </row>
    <row r="20" spans="2:25" ht="52.5" customHeight="1">
      <c r="B20" s="21"/>
      <c r="C20" s="30" t="s">
        <v>14</v>
      </c>
      <c r="D20" s="31">
        <f>SUM(D16:D19)</f>
        <v>0.9</v>
      </c>
      <c r="E20" s="31">
        <f>SUM(E16:E19)</f>
        <v>0</v>
      </c>
      <c r="F20" s="32">
        <f t="shared" si="0"/>
        <v>0</v>
      </c>
      <c r="G20" s="22"/>
      <c r="H20" s="76"/>
      <c r="I20" s="76"/>
      <c r="J20" s="76"/>
      <c r="K20" s="76"/>
      <c r="L20" s="76"/>
      <c r="M20" s="76"/>
      <c r="N20" s="76"/>
      <c r="O20" s="76"/>
      <c r="P20" s="76"/>
      <c r="Q20" s="76"/>
      <c r="R20" s="76"/>
      <c r="S20" s="76"/>
      <c r="T20" s="76"/>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80" t="s">
        <v>80</v>
      </c>
      <c r="C23" s="80"/>
      <c r="D23" s="80"/>
      <c r="E23" s="80"/>
      <c r="F23" s="80"/>
      <c r="G23" s="80"/>
      <c r="H23" s="80"/>
      <c r="I23" s="80"/>
      <c r="J23" s="80"/>
      <c r="K23" s="80"/>
      <c r="L23" s="80"/>
      <c r="M23" s="80"/>
      <c r="N23" s="80"/>
      <c r="O23" s="80"/>
      <c r="P23" s="80"/>
      <c r="Q23" s="80"/>
      <c r="R23" s="80"/>
      <c r="S23" s="80"/>
      <c r="T23" s="80"/>
      <c r="U23" s="80"/>
      <c r="V23" s="80"/>
      <c r="W23" s="80"/>
      <c r="X23" s="80"/>
      <c r="Y23" s="80"/>
    </row>
    <row r="24" spans="2:25" ht="32.25" customHeight="1">
      <c r="B24" s="36" t="s">
        <v>0</v>
      </c>
      <c r="C24" s="69" t="s">
        <v>129</v>
      </c>
      <c r="D24" s="70"/>
      <c r="E24" s="70"/>
      <c r="F24" s="70"/>
      <c r="G24" s="70"/>
      <c r="H24" s="70"/>
      <c r="I24" s="70"/>
      <c r="J24" s="70"/>
      <c r="K24" s="70"/>
      <c r="L24" s="71"/>
      <c r="M24" s="69" t="s">
        <v>87</v>
      </c>
      <c r="N24" s="70"/>
      <c r="O24" s="70"/>
      <c r="P24" s="70"/>
      <c r="Q24" s="70"/>
      <c r="R24" s="70"/>
      <c r="S24" s="70"/>
      <c r="T24" s="71"/>
      <c r="U24" s="69" t="s">
        <v>86</v>
      </c>
      <c r="V24" s="70"/>
      <c r="W24" s="70"/>
      <c r="X24" s="70"/>
      <c r="Y24" s="71"/>
    </row>
    <row r="25" spans="2:25" ht="98.25" customHeight="1">
      <c r="B25" s="37" t="s">
        <v>16</v>
      </c>
      <c r="C25" s="66" t="s">
        <v>134</v>
      </c>
      <c r="D25" s="67"/>
      <c r="E25" s="67"/>
      <c r="F25" s="67"/>
      <c r="G25" s="67"/>
      <c r="H25" s="67"/>
      <c r="I25" s="67"/>
      <c r="J25" s="67"/>
      <c r="K25" s="67"/>
      <c r="L25" s="68"/>
      <c r="M25" s="66" t="s">
        <v>135</v>
      </c>
      <c r="N25" s="67"/>
      <c r="O25" s="67"/>
      <c r="P25" s="67"/>
      <c r="Q25" s="67"/>
      <c r="R25" s="67"/>
      <c r="S25" s="67"/>
      <c r="T25" s="68"/>
      <c r="U25" s="66" t="s">
        <v>138</v>
      </c>
      <c r="V25" s="67"/>
      <c r="W25" s="67"/>
      <c r="X25" s="67"/>
      <c r="Y25" s="68"/>
    </row>
    <row r="26" spans="2:25" ht="98.25" customHeight="1">
      <c r="B26" s="25" t="s">
        <v>17</v>
      </c>
      <c r="C26" s="66"/>
      <c r="D26" s="67"/>
      <c r="E26" s="67"/>
      <c r="F26" s="67"/>
      <c r="G26" s="67"/>
      <c r="H26" s="67"/>
      <c r="I26" s="67"/>
      <c r="J26" s="67"/>
      <c r="K26" s="67"/>
      <c r="L26" s="68"/>
      <c r="M26" s="66"/>
      <c r="N26" s="67"/>
      <c r="O26" s="67"/>
      <c r="P26" s="67"/>
      <c r="Q26" s="67"/>
      <c r="R26" s="67"/>
      <c r="S26" s="67"/>
      <c r="T26" s="68"/>
      <c r="U26" s="66"/>
      <c r="V26" s="67"/>
      <c r="W26" s="67"/>
      <c r="X26" s="67"/>
      <c r="Y26" s="68"/>
    </row>
    <row r="27" spans="2:25" ht="98.25" customHeight="1">
      <c r="B27" s="25" t="s">
        <v>18</v>
      </c>
      <c r="C27" s="66"/>
      <c r="D27" s="67"/>
      <c r="E27" s="67"/>
      <c r="F27" s="67"/>
      <c r="G27" s="67"/>
      <c r="H27" s="67"/>
      <c r="I27" s="67"/>
      <c r="J27" s="67"/>
      <c r="K27" s="67"/>
      <c r="L27" s="68"/>
      <c r="M27" s="66"/>
      <c r="N27" s="67"/>
      <c r="O27" s="67"/>
      <c r="P27" s="67"/>
      <c r="Q27" s="67"/>
      <c r="R27" s="67"/>
      <c r="S27" s="67"/>
      <c r="T27" s="68"/>
      <c r="U27" s="66"/>
      <c r="V27" s="67"/>
      <c r="W27" s="67"/>
      <c r="X27" s="67"/>
      <c r="Y27" s="68"/>
    </row>
    <row r="28" spans="2:25" ht="98.25" customHeight="1">
      <c r="B28" s="25" t="s">
        <v>19</v>
      </c>
      <c r="C28" s="66"/>
      <c r="D28" s="67"/>
      <c r="E28" s="67"/>
      <c r="F28" s="67"/>
      <c r="G28" s="67"/>
      <c r="H28" s="67"/>
      <c r="I28" s="67"/>
      <c r="J28" s="67"/>
      <c r="K28" s="67"/>
      <c r="L28" s="68"/>
      <c r="M28" s="66"/>
      <c r="N28" s="67"/>
      <c r="O28" s="67"/>
      <c r="P28" s="67"/>
      <c r="Q28" s="67"/>
      <c r="R28" s="67"/>
      <c r="S28" s="67"/>
      <c r="T28" s="68"/>
      <c r="U28" s="66"/>
      <c r="V28" s="67"/>
      <c r="W28" s="67"/>
      <c r="X28" s="67"/>
      <c r="Y28" s="68"/>
    </row>
  </sheetData>
  <mergeCells count="45">
    <mergeCell ref="C28:L28"/>
    <mergeCell ref="M28:T28"/>
    <mergeCell ref="U28:Y28"/>
    <mergeCell ref="C26:L26"/>
    <mergeCell ref="M26:T26"/>
    <mergeCell ref="U26:Y26"/>
    <mergeCell ref="C27:L27"/>
    <mergeCell ref="M27:T27"/>
    <mergeCell ref="U27:Y27"/>
    <mergeCell ref="B23:Y23"/>
    <mergeCell ref="C24:L24"/>
    <mergeCell ref="M24:T24"/>
    <mergeCell ref="U24:Y24"/>
    <mergeCell ref="C25:L25"/>
    <mergeCell ref="M25:T25"/>
    <mergeCell ref="U25:Y25"/>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6:Y6"/>
    <mergeCell ref="B8:C8"/>
    <mergeCell ref="D8:G8"/>
    <mergeCell ref="H8:I8"/>
    <mergeCell ref="J8:K8"/>
    <mergeCell ref="L8:M8"/>
    <mergeCell ref="O8:P8"/>
    <mergeCell ref="Q8:S8"/>
    <mergeCell ref="B2:B4"/>
    <mergeCell ref="C2:X2"/>
    <mergeCell ref="Y2:Y4"/>
    <mergeCell ref="C3:X3"/>
    <mergeCell ref="C4:P4"/>
    <mergeCell ref="Q4:X4"/>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8C80D784-89B0-4B4F-9BF3-173336FA8607}">
          <x14:formula1>
            <xm:f>Desplegables!$A$2:$A$22</xm:f>
          </x14:formula1>
          <xm:sqref>D8:G8</xm:sqref>
        </x14:dataValidation>
        <x14:dataValidation type="list" allowBlank="1" showInputMessage="1" showErrorMessage="1" xr:uid="{5B0C59ED-B0DA-41E9-960B-84A3CF3DDA53}">
          <x14:formula1>
            <xm:f>Desplegables!$D$2:$D$5</xm:f>
          </x14:formula1>
          <xm:sqref>K10:L10</xm:sqref>
        </x14:dataValidation>
        <x14:dataValidation type="list" allowBlank="1" showInputMessage="1" showErrorMessage="1" xr:uid="{E0623834-5E37-4581-AC5C-A22D9A0F0A37}">
          <x14:formula1>
            <xm:f>Desplegables!$C$2:$C$10</xm:f>
          </x14:formula1>
          <xm:sqref>D10:E10</xm:sqref>
        </x14:dataValidation>
        <x14:dataValidation type="list" allowBlank="1" showInputMessage="1" showErrorMessage="1" xr:uid="{BDD7E488-DFA4-4FDC-9EC4-C4C3AF833D7C}">
          <x14:formula1>
            <xm:f>Desplegables!$B$2:$B$15</xm:f>
          </x14:formula1>
          <xm:sqref>J8:K8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5AA98-D87A-42EE-9057-75137DBFD760}">
  <sheetPr>
    <tabColor rgb="FF00B0F0"/>
    <pageSetUpPr fitToPage="1"/>
  </sheetPr>
  <dimension ref="B1:Y28"/>
  <sheetViews>
    <sheetView showGridLines="0" topLeftCell="A4" zoomScaleNormal="100" zoomScaleSheetLayoutView="55" workbookViewId="0"/>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8.375" style="13" customWidth="1"/>
    <col min="7" max="7" width="8.625" style="13" customWidth="1"/>
    <col min="8" max="8" width="5.75" style="13" customWidth="1"/>
    <col min="9" max="9" width="9.625" style="13" customWidth="1"/>
    <col min="10" max="10" width="13.25" style="13" customWidth="1"/>
    <col min="11" max="11" width="8.625" style="13" customWidth="1"/>
    <col min="12" max="12" width="1.375" style="13" customWidth="1"/>
    <col min="13" max="13" width="6.25" style="13" customWidth="1"/>
    <col min="14" max="14" width="10.125" style="13" customWidth="1"/>
    <col min="15" max="16" width="8.625" style="13" customWidth="1"/>
    <col min="17" max="17" width="3.25" style="13" customWidth="1"/>
    <col min="18" max="18" width="13" style="13" customWidth="1"/>
    <col min="19" max="19" width="11.75" style="13" customWidth="1"/>
    <col min="20" max="20" width="13" style="13" customWidth="1"/>
    <col min="21" max="21" width="11" style="13" customWidth="1"/>
    <col min="22" max="22" width="12.375" style="13" customWidth="1"/>
    <col min="23" max="23" width="13.375" style="13" customWidth="1"/>
    <col min="24" max="24" width="13.75" style="13" customWidth="1"/>
    <col min="25" max="25" width="25" style="13" customWidth="1"/>
    <col min="26" max="16384" width="11" style="13"/>
  </cols>
  <sheetData>
    <row r="1" spans="2:25" ht="2.25" customHeight="1"/>
    <row r="2" spans="2:25" ht="28.5" customHeight="1">
      <c r="B2" s="86"/>
      <c r="C2" s="90" t="s">
        <v>21</v>
      </c>
      <c r="D2" s="90"/>
      <c r="E2" s="90"/>
      <c r="F2" s="90"/>
      <c r="G2" s="90"/>
      <c r="H2" s="90"/>
      <c r="I2" s="90"/>
      <c r="J2" s="90"/>
      <c r="K2" s="90"/>
      <c r="L2" s="90"/>
      <c r="M2" s="90"/>
      <c r="N2" s="90"/>
      <c r="O2" s="90"/>
      <c r="P2" s="90"/>
      <c r="Q2" s="90"/>
      <c r="R2" s="90"/>
      <c r="S2" s="90"/>
      <c r="T2" s="90"/>
      <c r="U2" s="90"/>
      <c r="V2" s="90"/>
      <c r="W2" s="90"/>
      <c r="X2" s="90"/>
      <c r="Y2" s="87"/>
    </row>
    <row r="3" spans="2:25" ht="28.5" customHeight="1">
      <c r="B3" s="86"/>
      <c r="C3" s="90" t="s">
        <v>32</v>
      </c>
      <c r="D3" s="90"/>
      <c r="E3" s="90"/>
      <c r="F3" s="90"/>
      <c r="G3" s="90"/>
      <c r="H3" s="90"/>
      <c r="I3" s="90"/>
      <c r="J3" s="90"/>
      <c r="K3" s="90"/>
      <c r="L3" s="90"/>
      <c r="M3" s="90"/>
      <c r="N3" s="90"/>
      <c r="O3" s="90"/>
      <c r="P3" s="90"/>
      <c r="Q3" s="90"/>
      <c r="R3" s="90"/>
      <c r="S3" s="90"/>
      <c r="T3" s="90"/>
      <c r="U3" s="90"/>
      <c r="V3" s="90"/>
      <c r="W3" s="90"/>
      <c r="X3" s="90"/>
      <c r="Y3" s="88"/>
    </row>
    <row r="4" spans="2:25" ht="28.5" customHeight="1">
      <c r="B4" s="86"/>
      <c r="C4" s="91" t="s">
        <v>15</v>
      </c>
      <c r="D4" s="91"/>
      <c r="E4" s="91"/>
      <c r="F4" s="91"/>
      <c r="G4" s="91"/>
      <c r="H4" s="91"/>
      <c r="I4" s="91"/>
      <c r="J4" s="91"/>
      <c r="K4" s="91"/>
      <c r="L4" s="91"/>
      <c r="M4" s="91"/>
      <c r="N4" s="91"/>
      <c r="O4" s="91"/>
      <c r="P4" s="91"/>
      <c r="Q4" s="91" t="s">
        <v>33</v>
      </c>
      <c r="R4" s="91"/>
      <c r="S4" s="91"/>
      <c r="T4" s="91"/>
      <c r="U4" s="91"/>
      <c r="V4" s="91"/>
      <c r="W4" s="91"/>
      <c r="X4" s="91"/>
      <c r="Y4" s="89"/>
    </row>
    <row r="5" spans="2:25" ht="7.5" customHeight="1"/>
    <row r="6" spans="2:25" ht="22.5" customHeight="1">
      <c r="B6" s="92" t="s">
        <v>13</v>
      </c>
      <c r="C6" s="92"/>
      <c r="D6" s="92"/>
      <c r="E6" s="92"/>
      <c r="F6" s="92"/>
      <c r="G6" s="92"/>
      <c r="H6" s="92"/>
      <c r="I6" s="92"/>
      <c r="J6" s="92"/>
      <c r="K6" s="92"/>
      <c r="L6" s="92"/>
      <c r="M6" s="92"/>
      <c r="N6" s="92"/>
      <c r="O6" s="92"/>
      <c r="P6" s="92"/>
      <c r="Q6" s="92"/>
      <c r="R6" s="92"/>
      <c r="S6" s="92"/>
      <c r="T6" s="92"/>
      <c r="U6" s="92"/>
      <c r="V6" s="92"/>
      <c r="W6" s="92"/>
      <c r="X6" s="92"/>
      <c r="Y6" s="92"/>
    </row>
    <row r="7" spans="2:25" ht="3.75" customHeight="1"/>
    <row r="8" spans="2:25" ht="105" customHeight="1">
      <c r="B8" s="93" t="s">
        <v>34</v>
      </c>
      <c r="C8" s="93"/>
      <c r="D8" s="79" t="s">
        <v>56</v>
      </c>
      <c r="E8" s="79"/>
      <c r="F8" s="79"/>
      <c r="G8" s="79"/>
      <c r="H8" s="93" t="s">
        <v>41</v>
      </c>
      <c r="I8" s="93"/>
      <c r="J8" s="79"/>
      <c r="K8" s="79"/>
      <c r="L8" s="75" t="s">
        <v>83</v>
      </c>
      <c r="M8" s="75"/>
      <c r="N8" s="14" t="str">
        <f>+'Talento Humano'!B9</f>
        <v>PAII -34</v>
      </c>
      <c r="O8" s="94" t="s">
        <v>25</v>
      </c>
      <c r="P8" s="94"/>
      <c r="Q8" s="96" t="str">
        <f>+'Talento Humano'!D9</f>
        <v>Liderar la implementación de la Estrategia de Teletrabajo en la Empresa Metro de Bogotá, coordinando con el Equipo Técnico de Apoyo en Teletrabajo las actividades de evaluación de la prueba piloto y la puesta en marcha del teletrabajo de acuerdo con los resultados obtenidos</v>
      </c>
      <c r="R8" s="96"/>
      <c r="S8" s="96"/>
      <c r="T8" s="48" t="s">
        <v>84</v>
      </c>
      <c r="U8" s="26">
        <f>+'Talento Humano'!C9</f>
        <v>0.2</v>
      </c>
      <c r="V8" s="47" t="s">
        <v>42</v>
      </c>
      <c r="W8" s="50" t="str">
        <f>+'Talento Humano'!E9</f>
        <v>Estratregia de Teletrabajo</v>
      </c>
      <c r="X8" s="47" t="s">
        <v>88</v>
      </c>
      <c r="Y8" s="51" t="str">
        <f>+'Talento Humano'!F9</f>
        <v>Medir la implementación de la estrategia de teletrabajo.</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75" t="s">
        <v>27</v>
      </c>
      <c r="C10" s="75"/>
      <c r="D10" s="78" t="s">
        <v>38</v>
      </c>
      <c r="E10" s="78"/>
      <c r="F10" s="75" t="s">
        <v>9</v>
      </c>
      <c r="G10" s="75"/>
      <c r="H10" s="78" t="str">
        <f>+'Talento Humano'!G9</f>
        <v>Porcentual</v>
      </c>
      <c r="I10" s="78"/>
      <c r="J10" s="48" t="s">
        <v>10</v>
      </c>
      <c r="K10" s="79" t="s">
        <v>3</v>
      </c>
      <c r="L10" s="79"/>
      <c r="M10" s="81" t="s">
        <v>78</v>
      </c>
      <c r="N10" s="82"/>
      <c r="O10" s="98" t="str">
        <f>+'Talento Humano'!I9</f>
        <v>Cronograma de trabajo Implementación estrategia teletrabajo.</v>
      </c>
      <c r="P10" s="99"/>
      <c r="Q10" s="100"/>
      <c r="R10" s="47" t="s">
        <v>97</v>
      </c>
      <c r="S10" s="101" t="str">
        <f>+'Talento Humano'!J9</f>
        <v>% Promedio de la ejecución de las actividades del plan de trabajo para la implementación del teletrabajo.</v>
      </c>
      <c r="T10" s="79"/>
      <c r="U10" s="48" t="s">
        <v>8</v>
      </c>
      <c r="V10" s="84">
        <f>+'Talento Humano'!L9</f>
        <v>0.95</v>
      </c>
      <c r="W10" s="85"/>
      <c r="X10" s="47" t="s">
        <v>85</v>
      </c>
      <c r="Y10" s="52" t="s">
        <v>128</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80" t="s">
        <v>81</v>
      </c>
      <c r="C13" s="80"/>
      <c r="D13" s="80"/>
      <c r="E13" s="80"/>
      <c r="F13" s="80"/>
      <c r="G13" s="80"/>
      <c r="H13" s="80"/>
      <c r="I13" s="80"/>
      <c r="J13" s="80"/>
      <c r="K13" s="80"/>
      <c r="L13" s="80"/>
      <c r="M13" s="80"/>
      <c r="N13" s="80"/>
      <c r="O13" s="80"/>
      <c r="P13" s="80"/>
      <c r="Q13" s="80"/>
      <c r="R13" s="80"/>
      <c r="S13" s="80"/>
      <c r="T13" s="80"/>
      <c r="U13" s="80"/>
      <c r="V13" s="80"/>
      <c r="W13" s="80"/>
      <c r="X13" s="80"/>
      <c r="Y13" s="80"/>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48" t="s">
        <v>0</v>
      </c>
      <c r="D15" s="48" t="s">
        <v>11</v>
      </c>
      <c r="E15" s="48" t="s">
        <v>12</v>
      </c>
      <c r="F15" s="48" t="s">
        <v>20</v>
      </c>
      <c r="G15" s="22"/>
      <c r="H15" s="75" t="s">
        <v>79</v>
      </c>
      <c r="I15" s="75"/>
      <c r="J15" s="75"/>
      <c r="K15" s="75"/>
      <c r="L15" s="75"/>
      <c r="M15" s="75"/>
      <c r="N15" s="75"/>
      <c r="O15" s="75"/>
      <c r="P15" s="75"/>
      <c r="Q15" s="75"/>
      <c r="R15" s="75"/>
      <c r="S15" s="75"/>
      <c r="T15" s="75"/>
      <c r="U15" s="22"/>
      <c r="V15" s="23"/>
      <c r="W15" s="23"/>
      <c r="X15" s="23"/>
      <c r="Y15" s="24"/>
    </row>
    <row r="16" spans="2:25" ht="52.5" customHeight="1">
      <c r="B16" s="21"/>
      <c r="C16" s="25" t="s">
        <v>16</v>
      </c>
      <c r="D16" s="26">
        <f>'Talento Humano'!N9</f>
        <v>0.1</v>
      </c>
      <c r="E16" s="26">
        <v>0.1</v>
      </c>
      <c r="F16" s="27">
        <f>+E16/D16</f>
        <v>1</v>
      </c>
      <c r="G16" s="22"/>
      <c r="H16" s="76"/>
      <c r="I16" s="76"/>
      <c r="J16" s="76"/>
      <c r="K16" s="76"/>
      <c r="L16" s="76"/>
      <c r="M16" s="76"/>
      <c r="N16" s="76"/>
      <c r="O16" s="76"/>
      <c r="P16" s="76"/>
      <c r="Q16" s="76"/>
      <c r="R16" s="76"/>
      <c r="S16" s="76"/>
      <c r="T16" s="76"/>
      <c r="U16" s="28"/>
      <c r="V16" s="28"/>
      <c r="W16" s="28"/>
      <c r="X16" s="28"/>
      <c r="Y16" s="24"/>
    </row>
    <row r="17" spans="2:25" ht="52.5" customHeight="1">
      <c r="B17" s="21"/>
      <c r="C17" s="25" t="s">
        <v>17</v>
      </c>
      <c r="D17" s="29">
        <f>+'Talento Humano'!O9</f>
        <v>0.15</v>
      </c>
      <c r="E17" s="29">
        <v>0</v>
      </c>
      <c r="F17" s="27">
        <f t="shared" ref="F17:F19" si="0">+E17/D17</f>
        <v>0</v>
      </c>
      <c r="G17" s="22"/>
      <c r="H17" s="76"/>
      <c r="I17" s="76"/>
      <c r="J17" s="76"/>
      <c r="K17" s="76"/>
      <c r="L17" s="76"/>
      <c r="M17" s="76"/>
      <c r="N17" s="76"/>
      <c r="O17" s="76"/>
      <c r="P17" s="76"/>
      <c r="Q17" s="76"/>
      <c r="R17" s="76"/>
      <c r="S17" s="76"/>
      <c r="T17" s="76"/>
      <c r="U17" s="28"/>
      <c r="V17" s="75" t="s">
        <v>82</v>
      </c>
      <c r="W17" s="75"/>
      <c r="X17" s="41"/>
      <c r="Y17" s="24"/>
    </row>
    <row r="18" spans="2:25" ht="52.5" customHeight="1">
      <c r="B18" s="21"/>
      <c r="C18" s="25" t="s">
        <v>18</v>
      </c>
      <c r="D18" s="29">
        <f>+'Talento Humano'!P9</f>
        <v>0.35</v>
      </c>
      <c r="E18" s="29">
        <v>0</v>
      </c>
      <c r="F18" s="27">
        <f t="shared" si="0"/>
        <v>0</v>
      </c>
      <c r="G18" s="22"/>
      <c r="H18" s="76"/>
      <c r="I18" s="76"/>
      <c r="J18" s="76"/>
      <c r="K18" s="76"/>
      <c r="L18" s="76"/>
      <c r="M18" s="76"/>
      <c r="N18" s="76"/>
      <c r="O18" s="76"/>
      <c r="P18" s="76"/>
      <c r="Q18" s="76"/>
      <c r="R18" s="76"/>
      <c r="S18" s="76"/>
      <c r="T18" s="76"/>
      <c r="U18" s="28"/>
      <c r="V18" s="97">
        <f>+'Talento Humano'!K9</f>
        <v>0</v>
      </c>
      <c r="W18" s="97"/>
      <c r="X18" s="42"/>
      <c r="Y18" s="24"/>
    </row>
    <row r="19" spans="2:25" ht="52.5" customHeight="1">
      <c r="B19" s="21"/>
      <c r="C19" s="25" t="s">
        <v>19</v>
      </c>
      <c r="D19" s="29">
        <f>+'Talento Humano'!Q9</f>
        <v>0.35</v>
      </c>
      <c r="E19" s="29">
        <v>0</v>
      </c>
      <c r="F19" s="27">
        <f t="shared" si="0"/>
        <v>0</v>
      </c>
      <c r="G19" s="22"/>
      <c r="H19" s="76"/>
      <c r="I19" s="76"/>
      <c r="J19" s="76"/>
      <c r="K19" s="76"/>
      <c r="L19" s="76"/>
      <c r="M19" s="76"/>
      <c r="N19" s="76"/>
      <c r="O19" s="76"/>
      <c r="P19" s="76"/>
      <c r="Q19" s="76"/>
      <c r="R19" s="76"/>
      <c r="S19" s="76"/>
      <c r="T19" s="76"/>
      <c r="U19" s="28"/>
      <c r="V19" s="83"/>
      <c r="W19" s="83"/>
      <c r="X19" s="49"/>
      <c r="Y19" s="24"/>
    </row>
    <row r="20" spans="2:25" ht="52.5" customHeight="1">
      <c r="B20" s="21"/>
      <c r="C20" s="30" t="s">
        <v>14</v>
      </c>
      <c r="D20" s="31">
        <f>SUM(D16:D19)</f>
        <v>0.95</v>
      </c>
      <c r="E20" s="31">
        <f>SUM(E16:E19)</f>
        <v>0.1</v>
      </c>
      <c r="F20" s="32">
        <f>E20/D20</f>
        <v>0.10526315789473685</v>
      </c>
      <c r="G20" s="22"/>
      <c r="H20" s="76"/>
      <c r="I20" s="76"/>
      <c r="J20" s="76"/>
      <c r="K20" s="76"/>
      <c r="L20" s="76"/>
      <c r="M20" s="76"/>
      <c r="N20" s="76"/>
      <c r="O20" s="76"/>
      <c r="P20" s="76"/>
      <c r="Q20" s="76"/>
      <c r="R20" s="76"/>
      <c r="S20" s="76"/>
      <c r="T20" s="76"/>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80" t="s">
        <v>80</v>
      </c>
      <c r="C23" s="80"/>
      <c r="D23" s="80"/>
      <c r="E23" s="80"/>
      <c r="F23" s="80"/>
      <c r="G23" s="80"/>
      <c r="H23" s="80"/>
      <c r="I23" s="80"/>
      <c r="J23" s="80"/>
      <c r="K23" s="80"/>
      <c r="L23" s="80"/>
      <c r="M23" s="80"/>
      <c r="N23" s="80"/>
      <c r="O23" s="80"/>
      <c r="P23" s="80"/>
      <c r="Q23" s="80"/>
      <c r="R23" s="80"/>
      <c r="S23" s="80"/>
      <c r="T23" s="80"/>
      <c r="U23" s="80"/>
      <c r="V23" s="80"/>
      <c r="W23" s="80"/>
      <c r="X23" s="80"/>
      <c r="Y23" s="80"/>
    </row>
    <row r="24" spans="2:25" ht="32.25" customHeight="1">
      <c r="B24" s="36" t="s">
        <v>0</v>
      </c>
      <c r="C24" s="69" t="s">
        <v>129</v>
      </c>
      <c r="D24" s="70"/>
      <c r="E24" s="70"/>
      <c r="F24" s="70"/>
      <c r="G24" s="70"/>
      <c r="H24" s="70"/>
      <c r="I24" s="70"/>
      <c r="J24" s="70"/>
      <c r="K24" s="70"/>
      <c r="L24" s="71"/>
      <c r="M24" s="69" t="s">
        <v>87</v>
      </c>
      <c r="N24" s="70"/>
      <c r="O24" s="70"/>
      <c r="P24" s="70"/>
      <c r="Q24" s="70"/>
      <c r="R24" s="70"/>
      <c r="S24" s="70"/>
      <c r="T24" s="71"/>
      <c r="U24" s="69" t="s">
        <v>86</v>
      </c>
      <c r="V24" s="70"/>
      <c r="W24" s="70"/>
      <c r="X24" s="70"/>
      <c r="Y24" s="71"/>
    </row>
    <row r="25" spans="2:25" ht="98.25" customHeight="1">
      <c r="B25" s="37" t="s">
        <v>16</v>
      </c>
      <c r="C25" s="72" t="s">
        <v>139</v>
      </c>
      <c r="D25" s="73"/>
      <c r="E25" s="73"/>
      <c r="F25" s="73"/>
      <c r="G25" s="73"/>
      <c r="H25" s="73"/>
      <c r="I25" s="73"/>
      <c r="J25" s="73"/>
      <c r="K25" s="73"/>
      <c r="L25" s="74"/>
      <c r="M25" s="72" t="s">
        <v>140</v>
      </c>
      <c r="N25" s="73"/>
      <c r="O25" s="73"/>
      <c r="P25" s="73"/>
      <c r="Q25" s="73"/>
      <c r="R25" s="73"/>
      <c r="S25" s="73"/>
      <c r="T25" s="74"/>
      <c r="U25" s="66" t="s">
        <v>141</v>
      </c>
      <c r="V25" s="67"/>
      <c r="W25" s="67"/>
      <c r="X25" s="67"/>
      <c r="Y25" s="68"/>
    </row>
    <row r="26" spans="2:25" ht="98.25" customHeight="1">
      <c r="B26" s="25" t="s">
        <v>17</v>
      </c>
      <c r="C26" s="66"/>
      <c r="D26" s="67"/>
      <c r="E26" s="67"/>
      <c r="F26" s="67"/>
      <c r="G26" s="67"/>
      <c r="H26" s="67"/>
      <c r="I26" s="67"/>
      <c r="J26" s="67"/>
      <c r="K26" s="67"/>
      <c r="L26" s="68"/>
      <c r="M26" s="66"/>
      <c r="N26" s="67"/>
      <c r="O26" s="67"/>
      <c r="P26" s="67"/>
      <c r="Q26" s="67"/>
      <c r="R26" s="67"/>
      <c r="S26" s="67"/>
      <c r="T26" s="68"/>
      <c r="U26" s="66"/>
      <c r="V26" s="67"/>
      <c r="W26" s="67"/>
      <c r="X26" s="67"/>
      <c r="Y26" s="68"/>
    </row>
    <row r="27" spans="2:25" ht="98.25" customHeight="1">
      <c r="B27" s="25" t="s">
        <v>18</v>
      </c>
      <c r="C27" s="66"/>
      <c r="D27" s="67"/>
      <c r="E27" s="67"/>
      <c r="F27" s="67"/>
      <c r="G27" s="67"/>
      <c r="H27" s="67"/>
      <c r="I27" s="67"/>
      <c r="J27" s="67"/>
      <c r="K27" s="67"/>
      <c r="L27" s="68"/>
      <c r="M27" s="66"/>
      <c r="N27" s="67"/>
      <c r="O27" s="67"/>
      <c r="P27" s="67"/>
      <c r="Q27" s="67"/>
      <c r="R27" s="67"/>
      <c r="S27" s="67"/>
      <c r="T27" s="68"/>
      <c r="U27" s="66"/>
      <c r="V27" s="67"/>
      <c r="W27" s="67"/>
      <c r="X27" s="67"/>
      <c r="Y27" s="68"/>
    </row>
    <row r="28" spans="2:25" ht="98.25" customHeight="1">
      <c r="B28" s="25" t="s">
        <v>19</v>
      </c>
      <c r="C28" s="66"/>
      <c r="D28" s="67"/>
      <c r="E28" s="67"/>
      <c r="F28" s="67"/>
      <c r="G28" s="67"/>
      <c r="H28" s="67"/>
      <c r="I28" s="67"/>
      <c r="J28" s="67"/>
      <c r="K28" s="67"/>
      <c r="L28" s="68"/>
      <c r="M28" s="66"/>
      <c r="N28" s="67"/>
      <c r="O28" s="67"/>
      <c r="P28" s="67"/>
      <c r="Q28" s="67"/>
      <c r="R28" s="67"/>
      <c r="S28" s="67"/>
      <c r="T28" s="68"/>
      <c r="U28" s="66"/>
      <c r="V28" s="67"/>
      <c r="W28" s="67"/>
      <c r="X28" s="67"/>
      <c r="Y28" s="68"/>
    </row>
  </sheetData>
  <mergeCells count="45">
    <mergeCell ref="C28:L28"/>
    <mergeCell ref="M28:T28"/>
    <mergeCell ref="U28:Y28"/>
    <mergeCell ref="C26:L26"/>
    <mergeCell ref="M26:T26"/>
    <mergeCell ref="U26:Y26"/>
    <mergeCell ref="C27:L27"/>
    <mergeCell ref="M27:T27"/>
    <mergeCell ref="U27:Y27"/>
    <mergeCell ref="B23:Y23"/>
    <mergeCell ref="C24:L24"/>
    <mergeCell ref="M24:T24"/>
    <mergeCell ref="U24:Y24"/>
    <mergeCell ref="C25:L25"/>
    <mergeCell ref="M25:T25"/>
    <mergeCell ref="U25:Y25"/>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6:Y6"/>
    <mergeCell ref="B8:C8"/>
    <mergeCell ref="D8:G8"/>
    <mergeCell ref="H8:I8"/>
    <mergeCell ref="J8:K8"/>
    <mergeCell ref="L8:M8"/>
    <mergeCell ref="O8:P8"/>
    <mergeCell ref="Q8:S8"/>
    <mergeCell ref="B2:B4"/>
    <mergeCell ref="C2:X2"/>
    <mergeCell ref="Y2:Y4"/>
    <mergeCell ref="C3:X3"/>
    <mergeCell ref="C4:P4"/>
    <mergeCell ref="Q4:X4"/>
  </mergeCells>
  <pageMargins left="0.27559055118110237" right="0.15748031496062992" top="0.31496062992125984" bottom="0.39370078740157483" header="0.31496062992125984" footer="0.31496062992125984"/>
  <pageSetup scale="48" fitToHeight="0" orientation="landscape" r:id="rId1"/>
  <headerFooter>
    <oddFooter>&amp;CLa EMB está comprometida con el medio ambiente; no imprima este documento. Si este documento se encuentra impreso se considera “Copia no Controlada”. La versión vigente se encuentra publicada en aplicativo oficial de la Entidad.&amp;R&amp;P de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A1F5E8A6-87B7-4BDD-912B-6093B281F1CA}">
          <x14:formula1>
            <xm:f>Desplegables!$B$2:$B$15</xm:f>
          </x14:formula1>
          <xm:sqref>J8:K8</xm:sqref>
        </x14:dataValidation>
        <x14:dataValidation type="list" allowBlank="1" showInputMessage="1" showErrorMessage="1" xr:uid="{FC6A1937-F83E-4259-9C57-827BC6B2F56E}">
          <x14:formula1>
            <xm:f>Desplegables!$C$2:$C$10</xm:f>
          </x14:formula1>
          <xm:sqref>D10:E10</xm:sqref>
        </x14:dataValidation>
        <x14:dataValidation type="list" allowBlank="1" showInputMessage="1" showErrorMessage="1" xr:uid="{6F68AA21-35AF-4E30-840B-8DA9AA80F347}">
          <x14:formula1>
            <xm:f>Desplegables!$D$2:$D$5</xm:f>
          </x14:formula1>
          <xm:sqref>K10:L10</xm:sqref>
        </x14:dataValidation>
        <x14:dataValidation type="list" allowBlank="1" showInputMessage="1" showErrorMessage="1" xr:uid="{AD3E30FC-4EFC-4820-9DCF-07E67553A3C3}">
          <x14:formula1>
            <xm:f>Desplegables!$A$2:$A$22</xm:f>
          </x14:formula1>
          <xm:sqref>D8:G8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659C5-BB0C-47A9-B60C-CDE2C69FAD6B}">
  <dimension ref="B1:R11"/>
  <sheetViews>
    <sheetView showGridLines="0" topLeftCell="A7" zoomScale="90" zoomScaleNormal="90" workbookViewId="0">
      <selection activeCell="D12" sqref="D12"/>
    </sheetView>
  </sheetViews>
  <sheetFormatPr baseColWidth="10" defaultRowHeight="15"/>
  <cols>
    <col min="1" max="1" width="4.25" style="1" customWidth="1"/>
    <col min="2" max="3" width="11" style="1"/>
    <col min="4" max="4" width="53" style="1" customWidth="1"/>
    <col min="5" max="5" width="23.375" style="1" customWidth="1"/>
    <col min="6" max="6" width="19.875" style="1" customWidth="1"/>
    <col min="7" max="7" width="19.625" style="1" customWidth="1"/>
    <col min="8" max="9" width="23" style="1" customWidth="1"/>
    <col min="10" max="10" width="32" style="1" customWidth="1"/>
    <col min="11" max="12" width="11" style="1"/>
    <col min="13" max="13" width="19.625" style="1" customWidth="1"/>
    <col min="14" max="17" width="12.625" style="1" customWidth="1"/>
    <col min="18" max="18" width="9.875" style="1" customWidth="1"/>
    <col min="19" max="16384" width="11" style="1"/>
  </cols>
  <sheetData>
    <row r="1" spans="2:18" ht="8.25" customHeight="1"/>
    <row r="2" spans="2:18" ht="36.75" customHeight="1">
      <c r="B2" s="103" t="s">
        <v>98</v>
      </c>
      <c r="C2" s="104"/>
      <c r="D2" s="104"/>
      <c r="E2" s="104"/>
      <c r="F2" s="104"/>
      <c r="G2" s="104"/>
      <c r="H2" s="104"/>
      <c r="I2" s="104"/>
      <c r="J2" s="104"/>
      <c r="K2" s="104"/>
      <c r="L2" s="104"/>
      <c r="M2" s="104"/>
      <c r="N2" s="104"/>
      <c r="O2" s="104"/>
      <c r="P2" s="104"/>
      <c r="Q2" s="104"/>
      <c r="R2" s="104"/>
    </row>
    <row r="3" spans="2:18" ht="26.25" customHeight="1">
      <c r="B3" s="56"/>
      <c r="C3" s="56"/>
      <c r="D3" s="56"/>
      <c r="E3" s="56"/>
      <c r="F3" s="56"/>
      <c r="G3" s="56"/>
      <c r="H3" s="56"/>
      <c r="I3" s="56"/>
      <c r="J3" s="56"/>
      <c r="K3" s="56"/>
      <c r="L3" s="56"/>
      <c r="M3" s="56"/>
    </row>
    <row r="4" spans="2:18" ht="22.5" customHeight="1">
      <c r="N4" s="102" t="s">
        <v>94</v>
      </c>
      <c r="O4" s="102"/>
      <c r="P4" s="102"/>
      <c r="Q4" s="102"/>
    </row>
    <row r="5" spans="2:18" ht="40.5" customHeight="1">
      <c r="B5" s="3" t="s">
        <v>23</v>
      </c>
      <c r="C5" s="3" t="s">
        <v>24</v>
      </c>
      <c r="D5" s="4" t="s">
        <v>25</v>
      </c>
      <c r="E5" s="5" t="s">
        <v>26</v>
      </c>
      <c r="F5" s="5" t="s">
        <v>22</v>
      </c>
      <c r="G5" s="5" t="s">
        <v>28</v>
      </c>
      <c r="H5" s="5" t="s">
        <v>27</v>
      </c>
      <c r="I5" s="5" t="s">
        <v>31</v>
      </c>
      <c r="J5" s="5" t="s">
        <v>29</v>
      </c>
      <c r="K5" s="5" t="s">
        <v>95</v>
      </c>
      <c r="L5" s="5" t="s">
        <v>96</v>
      </c>
      <c r="M5" s="6" t="s">
        <v>30</v>
      </c>
      <c r="N5" s="59" t="s">
        <v>89</v>
      </c>
      <c r="O5" s="59" t="s">
        <v>90</v>
      </c>
      <c r="P5" s="59" t="s">
        <v>91</v>
      </c>
      <c r="Q5" s="59" t="s">
        <v>92</v>
      </c>
      <c r="R5" s="59" t="s">
        <v>93</v>
      </c>
    </row>
    <row r="6" spans="2:18" ht="79.5" customHeight="1">
      <c r="B6" s="60" t="s">
        <v>99</v>
      </c>
      <c r="C6" s="44">
        <v>0.3</v>
      </c>
      <c r="D6" s="61" t="s">
        <v>100</v>
      </c>
      <c r="E6" s="46" t="s">
        <v>101</v>
      </c>
      <c r="F6" s="46" t="s">
        <v>102</v>
      </c>
      <c r="G6" s="45" t="s">
        <v>103</v>
      </c>
      <c r="H6" s="45" t="s">
        <v>2</v>
      </c>
      <c r="I6" s="46" t="s">
        <v>104</v>
      </c>
      <c r="J6" s="46" t="s">
        <v>105</v>
      </c>
      <c r="K6" s="62">
        <v>0.85</v>
      </c>
      <c r="L6" s="44">
        <v>0.9</v>
      </c>
      <c r="M6" s="46" t="s">
        <v>106</v>
      </c>
      <c r="N6" s="44">
        <v>0.05</v>
      </c>
      <c r="O6" s="44">
        <v>0.15</v>
      </c>
      <c r="P6" s="45"/>
      <c r="Q6" s="44">
        <v>0.7</v>
      </c>
      <c r="R6" s="44">
        <f>SUM(N6:Q6)</f>
        <v>0.89999999999999991</v>
      </c>
    </row>
    <row r="7" spans="2:18" ht="88.5" customHeight="1">
      <c r="B7" s="60" t="s">
        <v>107</v>
      </c>
      <c r="C7" s="44">
        <v>0.4</v>
      </c>
      <c r="D7" s="61" t="s">
        <v>108</v>
      </c>
      <c r="E7" s="46" t="s">
        <v>109</v>
      </c>
      <c r="F7" s="46" t="s">
        <v>110</v>
      </c>
      <c r="G7" s="45" t="s">
        <v>103</v>
      </c>
      <c r="H7" s="45" t="s">
        <v>2</v>
      </c>
      <c r="I7" s="46" t="s">
        <v>111</v>
      </c>
      <c r="J7" s="46" t="s">
        <v>112</v>
      </c>
      <c r="K7" s="63">
        <v>0</v>
      </c>
      <c r="L7" s="44">
        <v>0.7</v>
      </c>
      <c r="M7" s="46" t="s">
        <v>113</v>
      </c>
      <c r="N7" s="64"/>
      <c r="O7" s="44"/>
      <c r="P7" s="44">
        <v>0.35</v>
      </c>
      <c r="Q7" s="44">
        <v>0.35</v>
      </c>
      <c r="R7" s="44">
        <f t="shared" ref="R7:R8" si="0">SUM(N7:Q7)</f>
        <v>0.7</v>
      </c>
    </row>
    <row r="8" spans="2:18" ht="79.5" customHeight="1">
      <c r="B8" s="60" t="s">
        <v>114</v>
      </c>
      <c r="C8" s="44">
        <v>0.1</v>
      </c>
      <c r="D8" s="61" t="s">
        <v>115</v>
      </c>
      <c r="E8" s="46" t="s">
        <v>116</v>
      </c>
      <c r="F8" s="46" t="s">
        <v>117</v>
      </c>
      <c r="G8" s="45" t="s">
        <v>103</v>
      </c>
      <c r="H8" s="45" t="s">
        <v>38</v>
      </c>
      <c r="I8" s="46" t="s">
        <v>118</v>
      </c>
      <c r="J8" s="46" t="s">
        <v>119</v>
      </c>
      <c r="K8" s="45">
        <v>0</v>
      </c>
      <c r="L8" s="44">
        <v>0.9</v>
      </c>
      <c r="M8" s="46" t="s">
        <v>120</v>
      </c>
      <c r="N8" s="64"/>
      <c r="O8" s="44"/>
      <c r="P8" s="44">
        <v>0.45</v>
      </c>
      <c r="Q8" s="44">
        <v>0.45</v>
      </c>
      <c r="R8" s="44">
        <f t="shared" si="0"/>
        <v>0.9</v>
      </c>
    </row>
    <row r="9" spans="2:18" ht="78.75">
      <c r="B9" s="60" t="s">
        <v>121</v>
      </c>
      <c r="C9" s="44">
        <v>0.2</v>
      </c>
      <c r="D9" s="61" t="s">
        <v>122</v>
      </c>
      <c r="E9" s="45" t="s">
        <v>123</v>
      </c>
      <c r="F9" s="46" t="s">
        <v>124</v>
      </c>
      <c r="G9" s="45" t="s">
        <v>103</v>
      </c>
      <c r="H9" s="45" t="s">
        <v>38</v>
      </c>
      <c r="I9" s="46" t="s">
        <v>125</v>
      </c>
      <c r="J9" s="46" t="s">
        <v>126</v>
      </c>
      <c r="K9" s="45">
        <v>0</v>
      </c>
      <c r="L9" s="44">
        <v>0.95</v>
      </c>
      <c r="M9" s="46" t="s">
        <v>127</v>
      </c>
      <c r="N9" s="44">
        <v>0.1</v>
      </c>
      <c r="O9" s="44">
        <v>0.15</v>
      </c>
      <c r="P9" s="44">
        <v>0.35</v>
      </c>
      <c r="Q9" s="44">
        <v>0.35</v>
      </c>
      <c r="R9" s="44">
        <f>SUM(N9:Q9)</f>
        <v>0.95</v>
      </c>
    </row>
    <row r="11" spans="2:18">
      <c r="C11" s="57">
        <f>+SUM(C6:C9)</f>
        <v>1</v>
      </c>
    </row>
  </sheetData>
  <mergeCells count="2">
    <mergeCell ref="N4:Q4"/>
    <mergeCell ref="B2:R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0EBDF-2B07-49DC-A718-F576D31E6124}">
  <dimension ref="A1:F44"/>
  <sheetViews>
    <sheetView workbookViewId="0">
      <selection activeCell="D7" sqref="D7"/>
    </sheetView>
  </sheetViews>
  <sheetFormatPr baseColWidth="10" defaultRowHeight="15"/>
  <cols>
    <col min="1" max="1" width="33.375" style="1" customWidth="1"/>
    <col min="2" max="2" width="38.375" style="1" customWidth="1"/>
    <col min="3" max="3" width="11.875" style="1" customWidth="1"/>
    <col min="4" max="4" width="12.375" style="1" customWidth="1"/>
    <col min="5" max="16384" width="11" style="1"/>
  </cols>
  <sheetData>
    <row r="1" spans="1:6" ht="28.5" customHeight="1">
      <c r="A1" s="7" t="s">
        <v>37</v>
      </c>
      <c r="B1" s="7" t="s">
        <v>40</v>
      </c>
      <c r="C1" s="10" t="s">
        <v>7</v>
      </c>
      <c r="D1" s="11" t="s">
        <v>39</v>
      </c>
      <c r="E1" s="11"/>
      <c r="F1" s="11"/>
    </row>
    <row r="2" spans="1:6">
      <c r="A2" s="8" t="s">
        <v>43</v>
      </c>
      <c r="B2" s="1" t="s">
        <v>64</v>
      </c>
      <c r="C2" s="43" t="s">
        <v>38</v>
      </c>
      <c r="D2" s="1" t="s">
        <v>6</v>
      </c>
      <c r="E2" s="12"/>
      <c r="F2" s="12"/>
    </row>
    <row r="3" spans="1:6">
      <c r="A3" s="8" t="s">
        <v>44</v>
      </c>
      <c r="B3" s="1" t="s">
        <v>65</v>
      </c>
      <c r="C3" s="1" t="s">
        <v>1</v>
      </c>
      <c r="D3" s="1" t="s">
        <v>3</v>
      </c>
    </row>
    <row r="4" spans="1:6">
      <c r="A4" s="8" t="s">
        <v>45</v>
      </c>
      <c r="B4" s="1" t="s">
        <v>66</v>
      </c>
      <c r="C4" s="1" t="s">
        <v>2</v>
      </c>
      <c r="D4" s="1" t="s">
        <v>4</v>
      </c>
    </row>
    <row r="5" spans="1:6">
      <c r="A5" s="8" t="s">
        <v>46</v>
      </c>
      <c r="B5" s="1" t="s">
        <v>67</v>
      </c>
      <c r="C5" s="1" t="s">
        <v>35</v>
      </c>
      <c r="D5" s="1" t="s">
        <v>5</v>
      </c>
    </row>
    <row r="6" spans="1:6">
      <c r="A6" s="8" t="s">
        <v>47</v>
      </c>
      <c r="B6" s="1" t="s">
        <v>68</v>
      </c>
      <c r="C6" s="1" t="s">
        <v>36</v>
      </c>
    </row>
    <row r="7" spans="1:6">
      <c r="A7" s="8" t="s">
        <v>48</v>
      </c>
      <c r="B7" s="1" t="s">
        <v>69</v>
      </c>
      <c r="C7" s="1" t="s">
        <v>30</v>
      </c>
    </row>
    <row r="8" spans="1:6">
      <c r="A8" s="8" t="s">
        <v>49</v>
      </c>
      <c r="B8" s="1" t="s">
        <v>70</v>
      </c>
      <c r="C8" s="1" t="s">
        <v>37</v>
      </c>
    </row>
    <row r="9" spans="1:6" ht="30">
      <c r="A9" s="8" t="s">
        <v>50</v>
      </c>
      <c r="B9" s="9" t="s">
        <v>71</v>
      </c>
    </row>
    <row r="10" spans="1:6">
      <c r="A10" s="8" t="s">
        <v>51</v>
      </c>
      <c r="B10" s="2" t="s">
        <v>72</v>
      </c>
    </row>
    <row r="11" spans="1:6">
      <c r="A11" s="8" t="s">
        <v>52</v>
      </c>
      <c r="B11" s="1" t="s">
        <v>73</v>
      </c>
    </row>
    <row r="12" spans="1:6">
      <c r="A12" s="8" t="s">
        <v>53</v>
      </c>
      <c r="B12" s="1" t="s">
        <v>74</v>
      </c>
    </row>
    <row r="13" spans="1:6">
      <c r="A13" s="8" t="s">
        <v>54</v>
      </c>
      <c r="B13" s="1" t="s">
        <v>75</v>
      </c>
    </row>
    <row r="14" spans="1:6" ht="30">
      <c r="A14" s="8" t="s">
        <v>55</v>
      </c>
      <c r="B14" s="2" t="s">
        <v>76</v>
      </c>
    </row>
    <row r="15" spans="1:6">
      <c r="A15" s="8" t="s">
        <v>56</v>
      </c>
      <c r="B15" s="1" t="s">
        <v>77</v>
      </c>
    </row>
    <row r="16" spans="1:6">
      <c r="A16" s="8" t="s">
        <v>57</v>
      </c>
    </row>
    <row r="17" spans="1:1">
      <c r="A17" s="8" t="s">
        <v>58</v>
      </c>
    </row>
    <row r="18" spans="1:1">
      <c r="A18" s="8" t="s">
        <v>59</v>
      </c>
    </row>
    <row r="19" spans="1:1">
      <c r="A19" s="8" t="s">
        <v>60</v>
      </c>
    </row>
    <row r="20" spans="1:1" ht="30">
      <c r="A20" s="8" t="s">
        <v>61</v>
      </c>
    </row>
    <row r="21" spans="1:1" ht="30">
      <c r="A21" s="8" t="s">
        <v>62</v>
      </c>
    </row>
    <row r="22" spans="1:1">
      <c r="A22" s="8" t="s">
        <v>63</v>
      </c>
    </row>
    <row r="24" spans="1:1">
      <c r="A24" s="8"/>
    </row>
    <row r="25" spans="1:1">
      <c r="A25" s="8"/>
    </row>
    <row r="26" spans="1:1">
      <c r="A26" s="8"/>
    </row>
    <row r="27" spans="1:1">
      <c r="A27" s="8"/>
    </row>
    <row r="29" spans="1:1">
      <c r="A29" s="8"/>
    </row>
    <row r="31" spans="1:1">
      <c r="A31" s="8"/>
    </row>
    <row r="32" spans="1:1">
      <c r="A32" s="8"/>
    </row>
    <row r="34" spans="1:1">
      <c r="A34" s="8"/>
    </row>
    <row r="36" spans="1:1">
      <c r="A36" s="8"/>
    </row>
    <row r="38" spans="1:1">
      <c r="A38" s="8"/>
    </row>
    <row r="39" spans="1:1">
      <c r="A39" s="8"/>
    </row>
    <row r="40" spans="1:1">
      <c r="A40" s="8"/>
    </row>
    <row r="41" spans="1:1">
      <c r="A41" s="8"/>
    </row>
    <row r="43" spans="1:1">
      <c r="A43" s="8"/>
    </row>
    <row r="44" spans="1:1">
      <c r="A44" s="8"/>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5EF93D83CAFC84A96F60D14C1A635F8" ma:contentTypeVersion="12" ma:contentTypeDescription="Crear nuevo documento." ma:contentTypeScope="" ma:versionID="c1e1cb7e7a17b8f0cb009b629c6926fa">
  <xsd:schema xmlns:xsd="http://www.w3.org/2001/XMLSchema" xmlns:xs="http://www.w3.org/2001/XMLSchema" xmlns:p="http://schemas.microsoft.com/office/2006/metadata/properties" xmlns:ns2="975e6d86-0457-4d81-89a1-5c85f652f20b" xmlns:ns3="7f854fd8-63cb-42a3-977f-161619776c3e" targetNamespace="http://schemas.microsoft.com/office/2006/metadata/properties" ma:root="true" ma:fieldsID="01863b8a2523effcc881fb22149ee2ce" ns2:_="" ns3:_="">
    <xsd:import namespace="975e6d86-0457-4d81-89a1-5c85f652f20b"/>
    <xsd:import namespace="7f854fd8-63cb-42a3-977f-161619776c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5e6d86-0457-4d81-89a1-5c85f652f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854fd8-63cb-42a3-977f-161619776c3e"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C9C851-3021-40A6-BC97-40C32502D6CF}">
  <ds:schemaRefs>
    <ds:schemaRef ds:uri="http://schemas.microsoft.com/sharepoint/v3/contenttype/forms"/>
  </ds:schemaRefs>
</ds:datastoreItem>
</file>

<file path=customXml/itemProps2.xml><?xml version="1.0" encoding="utf-8"?>
<ds:datastoreItem xmlns:ds="http://schemas.openxmlformats.org/officeDocument/2006/customXml" ds:itemID="{B8958BD3-03CC-4DBD-8512-27A1C1F96B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5e6d86-0457-4d81-89a1-5c85f652f20b"/>
    <ds:schemaRef ds:uri="7f854fd8-63cb-42a3-977f-161619776c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E29D00-4446-4B23-BF7D-A1E683BEA882}">
  <ds:schemaRefs>
    <ds:schemaRef ds:uri="http://schemas.microsoft.com/office/2006/documentManagement/types"/>
    <ds:schemaRef ds:uri="http://purl.org/dc/dcmitype/"/>
    <ds:schemaRef ds:uri="http://purl.org/dc/terms/"/>
    <ds:schemaRef ds:uri="http://schemas.openxmlformats.org/package/2006/metadata/core-properties"/>
    <ds:schemaRef ds:uri="975e6d86-0457-4d81-89a1-5c85f652f20b"/>
    <ds:schemaRef ds:uri="http://schemas.microsoft.com/office/infopath/2007/PartnerControls"/>
    <ds:schemaRef ds:uri="http://purl.org/dc/elements/1.1/"/>
    <ds:schemaRef ds:uri="7f854fd8-63cb-42a3-977f-161619776c3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PAII-31_TH</vt:lpstr>
      <vt:lpstr>PAII-32_TH</vt:lpstr>
      <vt:lpstr>PAII-33_TH</vt:lpstr>
      <vt:lpstr>PAII-34_TH</vt:lpstr>
      <vt:lpstr>Talento Humano</vt:lpstr>
      <vt:lpstr>Desplegables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Galindo</dc:creator>
  <cp:lastModifiedBy>YOLANDA MARCELA GARZON MOYANO</cp:lastModifiedBy>
  <cp:lastPrinted>2020-02-25T20:07:58Z</cp:lastPrinted>
  <dcterms:created xsi:type="dcterms:W3CDTF">2014-04-04T20:17:35Z</dcterms:created>
  <dcterms:modified xsi:type="dcterms:W3CDTF">2021-04-26T23:40:08Z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0x01010015EF93D83CAFC84A96F60D14C1A635F8</vt:lpwstr>
  </property>
</Properties>
</file>